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8800" windowHeight="12330"/>
  </bookViews>
  <sheets>
    <sheet name="Instrukcja" sheetId="15" r:id="rId1"/>
    <sheet name="Metryczka" sheetId="8" r:id="rId2"/>
    <sheet name="Zespół" sheetId="3" r:id="rId3"/>
    <sheet name="Lean Canvas" sheetId="7" r:id="rId4"/>
    <sheet name="Wyzwanie" sheetId="6" r:id="rId5"/>
    <sheet name="Budżet" sheetId="4" r:id="rId6"/>
    <sheet name="ETAP I" sheetId="5" r:id="rId7"/>
    <sheet name="ETAP II" sheetId="12" r:id="rId8"/>
    <sheet name="ETAP III" sheetId="13" r:id="rId9"/>
    <sheet name="ETAP IV" sheetId="14" r:id="rId10"/>
    <sheet name="ETAP V" sheetId="16" r:id="rId11"/>
    <sheet name="Załączniki" sheetId="17" r:id="rId12"/>
  </sheets>
  <definedNames>
    <definedName name="_xlnm.Print_Area" localSheetId="5">Budżet!$A$1:$O$56</definedName>
    <definedName name="_xlnm.Print_Area" localSheetId="10">'ETAP V'!$A$1:$AK$67</definedName>
    <definedName name="_xlnm.Print_Area" localSheetId="3">'Lean Canvas'!$A$1:$G$49</definedName>
    <definedName name="_xlnm.Print_Area" localSheetId="1">Metryczka!$A$1:$D$17</definedName>
    <definedName name="_xlnm.Print_Area" localSheetId="4">Wyzwanie!$A$1:$G$17</definedName>
  </definedNames>
  <calcPr calcId="125725"/>
  <pivotCaches>
    <pivotCache cacheId="10" r:id="rId13"/>
    <pivotCache cacheId="11" r:id="rId14"/>
  </pivotCaches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E11" i="4"/>
  <c r="I42" i="5"/>
  <c r="B6" s="1"/>
  <c r="I23"/>
  <c r="B5" s="1"/>
  <c r="I62"/>
  <c r="B7" s="1"/>
  <c r="I62" i="12"/>
  <c r="B7"/>
  <c r="I42"/>
  <c r="B6"/>
  <c r="I23"/>
  <c r="B5" s="1"/>
  <c r="I62" i="13"/>
  <c r="B7"/>
  <c r="I42"/>
  <c r="B6"/>
  <c r="I23"/>
  <c r="B5" s="1"/>
  <c r="I62" i="14"/>
  <c r="B7"/>
  <c r="I42"/>
  <c r="B6"/>
  <c r="I23"/>
  <c r="B5"/>
  <c r="B4" s="1"/>
  <c r="I62" i="16"/>
  <c r="B7"/>
  <c r="I42"/>
  <c r="B6"/>
  <c r="I23"/>
  <c r="B5" s="1"/>
  <c r="B4" s="1"/>
  <c r="D15" i="8"/>
  <c r="C15" s="1"/>
  <c r="C12"/>
  <c r="C13"/>
  <c r="C11"/>
  <c r="C10"/>
  <c r="C14"/>
  <c r="B3" i="16"/>
  <c r="L15"/>
  <c r="M20" i="4" s="1"/>
  <c r="L16" i="16"/>
  <c r="M21" i="4"/>
  <c r="L17" i="16"/>
  <c r="M22" i="4" s="1"/>
  <c r="L18" i="16"/>
  <c r="M23" i="4"/>
  <c r="L19" i="16"/>
  <c r="M24" i="4" s="1"/>
  <c r="L20" i="16"/>
  <c r="M25" i="4" s="1"/>
  <c r="L21" i="16"/>
  <c r="M26" i="4"/>
  <c r="L22" i="16"/>
  <c r="M27" i="4"/>
  <c r="B3" i="14"/>
  <c r="L15"/>
  <c r="L20" i="4" s="1"/>
  <c r="L16" i="14"/>
  <c r="L21" i="4" s="1"/>
  <c r="L17" i="14"/>
  <c r="L22" i="4" s="1"/>
  <c r="L18" i="14"/>
  <c r="L23" i="4" s="1"/>
  <c r="L19" i="14"/>
  <c r="L24" i="4" s="1"/>
  <c r="L20" i="14"/>
  <c r="L25" i="4" s="1"/>
  <c r="L21" i="14"/>
  <c r="L26" i="4" s="1"/>
  <c r="L22" i="14"/>
  <c r="L27" i="4"/>
  <c r="B3" i="13"/>
  <c r="L15"/>
  <c r="K20" i="4" s="1"/>
  <c r="L16" i="13"/>
  <c r="K21" i="4" s="1"/>
  <c r="L17" i="13"/>
  <c r="K22" i="4" s="1"/>
  <c r="L18" i="13"/>
  <c r="K23" i="4" s="1"/>
  <c r="L19" i="13"/>
  <c r="K24" i="4" s="1"/>
  <c r="L20" i="13"/>
  <c r="K25" i="4" s="1"/>
  <c r="L21" i="13"/>
  <c r="K26" i="4" s="1"/>
  <c r="L22" i="13"/>
  <c r="K27" i="4"/>
  <c r="B3" i="12"/>
  <c r="L15"/>
  <c r="J20" i="4" s="1"/>
  <c r="L16" i="12"/>
  <c r="J21" i="4" s="1"/>
  <c r="L17" i="12"/>
  <c r="J22" i="4"/>
  <c r="L18" i="12"/>
  <c r="J23" i="4" s="1"/>
  <c r="L19" i="12"/>
  <c r="J24" i="4"/>
  <c r="L20" i="12"/>
  <c r="J25" i="4" s="1"/>
  <c r="L21" i="12"/>
  <c r="J26" i="4"/>
  <c r="L22" i="12"/>
  <c r="J27" i="4" s="1"/>
  <c r="L14" i="16"/>
  <c r="M19" i="4" s="1"/>
  <c r="L14" i="14"/>
  <c r="L19" i="4"/>
  <c r="L14" i="13"/>
  <c r="K19" i="4" s="1"/>
  <c r="L14" i="12"/>
  <c r="J19" i="4" s="1"/>
  <c r="L15" i="5"/>
  <c r="I20" i="4" s="1"/>
  <c r="L16" i="5"/>
  <c r="I21" i="4" s="1"/>
  <c r="L17" i="5"/>
  <c r="I22" i="4" s="1"/>
  <c r="L18" i="5"/>
  <c r="I23" i="4" s="1"/>
  <c r="L19" i="5"/>
  <c r="I24" i="4" s="1"/>
  <c r="L20" i="5"/>
  <c r="I25" i="4" s="1"/>
  <c r="L21" i="5"/>
  <c r="I26" i="4" s="1"/>
  <c r="L22" i="5"/>
  <c r="I27" i="4" s="1"/>
  <c r="L14" i="5"/>
  <c r="I19" i="4" s="1"/>
  <c r="K22" i="12"/>
  <c r="M22" s="1"/>
  <c r="K21"/>
  <c r="M21" s="1"/>
  <c r="K20"/>
  <c r="M20" s="1"/>
  <c r="K19"/>
  <c r="M19" s="1"/>
  <c r="K17"/>
  <c r="M17" s="1"/>
  <c r="K16"/>
  <c r="M16" s="1"/>
  <c r="K15"/>
  <c r="M15" s="1"/>
  <c r="K14"/>
  <c r="K22" i="13"/>
  <c r="M22" s="1"/>
  <c r="K21"/>
  <c r="M21" s="1"/>
  <c r="K20"/>
  <c r="M20" s="1"/>
  <c r="K19"/>
  <c r="M19" s="1"/>
  <c r="K17"/>
  <c r="M17" s="1"/>
  <c r="K16"/>
  <c r="M16" s="1"/>
  <c r="K15"/>
  <c r="M15" s="1"/>
  <c r="K14"/>
  <c r="M14" s="1"/>
  <c r="K22" i="14"/>
  <c r="M22" s="1"/>
  <c r="K21"/>
  <c r="M21" s="1"/>
  <c r="K20"/>
  <c r="M20" s="1"/>
  <c r="K19"/>
  <c r="M19" s="1"/>
  <c r="K17"/>
  <c r="M17" s="1"/>
  <c r="K16"/>
  <c r="M16" s="1"/>
  <c r="K15"/>
  <c r="M15" s="1"/>
  <c r="K14"/>
  <c r="K22" i="16"/>
  <c r="M22" s="1"/>
  <c r="K21"/>
  <c r="M21" s="1"/>
  <c r="K20"/>
  <c r="M20" s="1"/>
  <c r="K19"/>
  <c r="M19" s="1"/>
  <c r="K17"/>
  <c r="M17" s="1"/>
  <c r="K16"/>
  <c r="M16" s="1"/>
  <c r="K15"/>
  <c r="K14"/>
  <c r="K22" i="5"/>
  <c r="M22" s="1"/>
  <c r="K21"/>
  <c r="M21" s="1"/>
  <c r="K20"/>
  <c r="M20" s="1"/>
  <c r="K19"/>
  <c r="M19" s="1"/>
  <c r="K17"/>
  <c r="M17" s="1"/>
  <c r="K16"/>
  <c r="K15"/>
  <c r="M15" s="1"/>
  <c r="K14"/>
  <c r="K18" i="12"/>
  <c r="M18" s="1"/>
  <c r="K18" i="13"/>
  <c r="M18" s="1"/>
  <c r="K18" i="14"/>
  <c r="M18" s="1"/>
  <c r="K18" i="16"/>
  <c r="M18" s="1"/>
  <c r="K18" i="5"/>
  <c r="M18" s="1"/>
  <c r="E5" i="4"/>
  <c r="F5"/>
  <c r="G5"/>
  <c r="H5"/>
  <c r="I5"/>
  <c r="E6"/>
  <c r="I6"/>
  <c r="H6"/>
  <c r="F6"/>
  <c r="G6"/>
  <c r="E7"/>
  <c r="I7"/>
  <c r="H7"/>
  <c r="F7"/>
  <c r="G7"/>
  <c r="I8"/>
  <c r="H8"/>
  <c r="E8"/>
  <c r="F8"/>
  <c r="G8"/>
  <c r="I9"/>
  <c r="H9"/>
  <c r="E9"/>
  <c r="F9"/>
  <c r="G9"/>
  <c r="I10"/>
  <c r="H10"/>
  <c r="E10"/>
  <c r="F10"/>
  <c r="G10"/>
  <c r="H11"/>
  <c r="I11"/>
  <c r="F11"/>
  <c r="G11"/>
  <c r="I12"/>
  <c r="H12"/>
  <c r="E12"/>
  <c r="F12"/>
  <c r="G12"/>
  <c r="E4"/>
  <c r="F4"/>
  <c r="G4"/>
  <c r="H4"/>
  <c r="I4"/>
  <c r="G23"/>
  <c r="G27"/>
  <c r="E15" i="5"/>
  <c r="A20" i="4" s="1"/>
  <c r="E16" i="5"/>
  <c r="A21" i="4" s="1"/>
  <c r="E17" i="5"/>
  <c r="A22" i="4" s="1"/>
  <c r="E18" i="5"/>
  <c r="A23" i="4" s="1"/>
  <c r="E19" i="5"/>
  <c r="A24" i="4" s="1"/>
  <c r="E20" i="5"/>
  <c r="A25" i="4" s="1"/>
  <c r="E21" i="5"/>
  <c r="A26" i="4" s="1"/>
  <c r="E22" i="5"/>
  <c r="A27" i="4" s="1"/>
  <c r="E14" i="5"/>
  <c r="A19" i="4" s="1"/>
  <c r="O4"/>
  <c r="O5"/>
  <c r="O6"/>
  <c r="O7"/>
  <c r="O8"/>
  <c r="O9"/>
  <c r="O10"/>
  <c r="O11"/>
  <c r="O12"/>
  <c r="J23" i="16"/>
  <c r="O13" i="4" s="1"/>
  <c r="I43" i="16"/>
  <c r="E22"/>
  <c r="E21"/>
  <c r="E20"/>
  <c r="E19"/>
  <c r="E18"/>
  <c r="E17"/>
  <c r="E16"/>
  <c r="E15"/>
  <c r="E14"/>
  <c r="E1"/>
  <c r="E1" i="14"/>
  <c r="E1" i="13"/>
  <c r="E1" i="12"/>
  <c r="F20" i="4"/>
  <c r="F26"/>
  <c r="F27"/>
  <c r="E27"/>
  <c r="D20"/>
  <c r="D24"/>
  <c r="D26"/>
  <c r="N5"/>
  <c r="N6"/>
  <c r="N7"/>
  <c r="N8"/>
  <c r="N9"/>
  <c r="N10"/>
  <c r="N11"/>
  <c r="N12"/>
  <c r="M5"/>
  <c r="M6"/>
  <c r="M7"/>
  <c r="M8"/>
  <c r="M9"/>
  <c r="M10"/>
  <c r="M11"/>
  <c r="M12"/>
  <c r="L5"/>
  <c r="L6"/>
  <c r="L7"/>
  <c r="L8"/>
  <c r="L9"/>
  <c r="L10"/>
  <c r="L11"/>
  <c r="L12"/>
  <c r="N4"/>
  <c r="M4"/>
  <c r="L4"/>
  <c r="I43" i="14"/>
  <c r="J23"/>
  <c r="E22"/>
  <c r="E21"/>
  <c r="E20"/>
  <c r="E19"/>
  <c r="E18"/>
  <c r="E17"/>
  <c r="E16"/>
  <c r="E15"/>
  <c r="E14"/>
  <c r="I43" i="13"/>
  <c r="J23"/>
  <c r="E22"/>
  <c r="E21"/>
  <c r="E20"/>
  <c r="E19"/>
  <c r="E18"/>
  <c r="E17"/>
  <c r="E16"/>
  <c r="E15"/>
  <c r="E14"/>
  <c r="I43" i="12"/>
  <c r="J23"/>
  <c r="E22"/>
  <c r="E21"/>
  <c r="E20"/>
  <c r="E19"/>
  <c r="E18"/>
  <c r="E17"/>
  <c r="E16"/>
  <c r="E15"/>
  <c r="E14"/>
  <c r="J23" i="5"/>
  <c r="B3"/>
  <c r="B12" i="4"/>
  <c r="B11"/>
  <c r="B10"/>
  <c r="B9"/>
  <c r="B8"/>
  <c r="B7"/>
  <c r="B6"/>
  <c r="B5"/>
  <c r="B4"/>
  <c r="K4"/>
  <c r="K5"/>
  <c r="K6"/>
  <c r="K7"/>
  <c r="K8"/>
  <c r="K9"/>
  <c r="J9" s="1"/>
  <c r="B24" s="1"/>
  <c r="K10"/>
  <c r="K11"/>
  <c r="K12"/>
  <c r="C24"/>
  <c r="A10"/>
  <c r="A8"/>
  <c r="I43" i="5"/>
  <c r="J11" i="4" l="1"/>
  <c r="B26" s="1"/>
  <c r="A12"/>
  <c r="D11"/>
  <c r="A7"/>
  <c r="A9"/>
  <c r="A6"/>
  <c r="A11"/>
  <c r="C25"/>
  <c r="J8"/>
  <c r="B23" s="1"/>
  <c r="J12"/>
  <c r="B27" s="1"/>
  <c r="C26"/>
  <c r="J7"/>
  <c r="B22" s="1"/>
  <c r="E26"/>
  <c r="F23"/>
  <c r="D10"/>
  <c r="C20"/>
  <c r="C27"/>
  <c r="J10"/>
  <c r="B25" s="1"/>
  <c r="M13"/>
  <c r="D21"/>
  <c r="E20"/>
  <c r="F22"/>
  <c r="G26"/>
  <c r="D12"/>
  <c r="I13"/>
  <c r="D27"/>
  <c r="G22"/>
  <c r="E19"/>
  <c r="D22"/>
  <c r="D8"/>
  <c r="D9"/>
  <c r="C23"/>
  <c r="E24"/>
  <c r="D7"/>
  <c r="C21"/>
  <c r="M16" i="5"/>
  <c r="J5" i="4"/>
  <c r="E23"/>
  <c r="F13"/>
  <c r="J4"/>
  <c r="D23"/>
  <c r="E22"/>
  <c r="F21"/>
  <c r="G21"/>
  <c r="C19"/>
  <c r="M14" i="5"/>
  <c r="G19" i="4"/>
  <c r="M14" i="16"/>
  <c r="F19" i="4"/>
  <c r="M14" i="14"/>
  <c r="D19" i="4"/>
  <c r="M14" i="12"/>
  <c r="C22" i="4"/>
  <c r="L13"/>
  <c r="E21"/>
  <c r="F24"/>
  <c r="G24"/>
  <c r="D4"/>
  <c r="G20"/>
  <c r="M15" i="16"/>
  <c r="N13" i="4"/>
  <c r="C7" i="16"/>
  <c r="C6"/>
  <c r="D25" i="4"/>
  <c r="E25"/>
  <c r="F25"/>
  <c r="H13"/>
  <c r="C5" i="16"/>
  <c r="C4" s="1"/>
  <c r="G25" i="4"/>
  <c r="G13"/>
  <c r="C6" i="14"/>
  <c r="C7"/>
  <c r="B4" i="13"/>
  <c r="C5" s="1"/>
  <c r="B4" i="12"/>
  <c r="C5" s="1"/>
  <c r="D5" i="4"/>
  <c r="J6"/>
  <c r="C5" i="14"/>
  <c r="C4" s="1"/>
  <c r="D6" i="4"/>
  <c r="E13"/>
  <c r="B19"/>
  <c r="K13"/>
  <c r="B4" i="5"/>
  <c r="C5" s="1"/>
  <c r="B13" i="4"/>
  <c r="A5"/>
  <c r="A4"/>
  <c r="B20" l="1"/>
  <c r="J13"/>
  <c r="D13"/>
  <c r="C5" s="1"/>
  <c r="C6" i="12"/>
  <c r="C7"/>
  <c r="B21" i="4"/>
  <c r="C7" i="13"/>
  <c r="C6"/>
  <c r="C7" i="5"/>
  <c r="B6" i="8"/>
  <c r="C16" s="1"/>
  <c r="C6" i="5"/>
  <c r="C4" s="1"/>
  <c r="C7" i="4" l="1"/>
  <c r="C4"/>
  <c r="C6"/>
  <c r="C8"/>
  <c r="C12"/>
  <c r="C11"/>
  <c r="C9"/>
  <c r="C4" i="12"/>
  <c r="C10" i="4"/>
  <c r="C4" i="13"/>
  <c r="C13" i="4" l="1"/>
</calcChain>
</file>

<file path=xl/sharedStrings.xml><?xml version="1.0" encoding="utf-8"?>
<sst xmlns="http://schemas.openxmlformats.org/spreadsheetml/2006/main" count="320" uniqueCount="120">
  <si>
    <t>Data rozpoczęcia</t>
  </si>
  <si>
    <t>Data zakończenia</t>
  </si>
  <si>
    <t>Kamienie milowe</t>
  </si>
  <si>
    <t>Nazwisko/Funkcja</t>
  </si>
  <si>
    <t>Lp.</t>
  </si>
  <si>
    <t>Koszty operacyjne (Op)</t>
  </si>
  <si>
    <t>Wynagrodzenia (W)</t>
  </si>
  <si>
    <t>Nazwa</t>
  </si>
  <si>
    <t>Uzasadnienie celowości zakupu</t>
  </si>
  <si>
    <t>Uzasadnienie wysokości kosztu</t>
  </si>
  <si>
    <t>Potencjalni wykonawcy</t>
  </si>
  <si>
    <t>RAZEM</t>
  </si>
  <si>
    <t xml:space="preserve"> - w tym W</t>
  </si>
  <si>
    <t xml:space="preserve"> - w tym Op</t>
  </si>
  <si>
    <t xml:space="preserve"> - w tym E</t>
  </si>
  <si>
    <t>Godziny
[h]</t>
  </si>
  <si>
    <t>Koszt
[PLN]</t>
  </si>
  <si>
    <t>Stawka
[PLN/h]</t>
  </si>
  <si>
    <t>Obciąż.
[h/m-c]</t>
  </si>
  <si>
    <t>Koszty podwykonawstwa E</t>
  </si>
  <si>
    <t>Imię</t>
  </si>
  <si>
    <t>Nazwisko</t>
  </si>
  <si>
    <t>Role</t>
  </si>
  <si>
    <t>Kluczowe kompetencje i doświadczenie</t>
  </si>
  <si>
    <t>ETAP I</t>
  </si>
  <si>
    <t>ETAP II</t>
  </si>
  <si>
    <t>ETAP III</t>
  </si>
  <si>
    <t>ETAP IV</t>
  </si>
  <si>
    <t>Opisz wyzwanie technologiczne uzasadniające konieczność prowadzenia prac rozwojowych</t>
  </si>
  <si>
    <t>Opisz główne ryzyka badawcze i sposób ich zaadresowania (unikania lub minimalizacji skutków wystąpienia)</t>
  </si>
  <si>
    <t>Udziałw w IP</t>
  </si>
  <si>
    <t>Lean canvas</t>
  </si>
  <si>
    <t>ID problemu</t>
  </si>
  <si>
    <t>ID naboru</t>
  </si>
  <si>
    <t>Tytuł projektu</t>
  </si>
  <si>
    <t>Czas trwania [dni]</t>
  </si>
  <si>
    <t>Koszt etapu [PLN]</t>
  </si>
  <si>
    <t>Opisz koncepcję proponowanego rozwiązania i jego kluczowe parametry</t>
  </si>
  <si>
    <t>OPIS PROJEKTU</t>
  </si>
  <si>
    <t>Kluczowe funkcje i odpowiedzialność</t>
  </si>
  <si>
    <t>Podwykonawstwo (E)</t>
  </si>
  <si>
    <t>(puste)</t>
  </si>
  <si>
    <t>Suma końcowa</t>
  </si>
  <si>
    <t>Etykiety kolumn</t>
  </si>
  <si>
    <t>Etykiety wierszy</t>
  </si>
  <si>
    <t>Suma z Wartość</t>
  </si>
  <si>
    <t>Okres trwania projektu</t>
  </si>
  <si>
    <t>Wartość projektu</t>
  </si>
  <si>
    <t>Problem</t>
  </si>
  <si>
    <t>Rozwiązanie</t>
  </si>
  <si>
    <t>Unikalna propozycja wartości</t>
  </si>
  <si>
    <t>Nieuczciwa przewaga</t>
  </si>
  <si>
    <t>Segmenty klientów</t>
  </si>
  <si>
    <t>Kluczowe wskaźniki</t>
  </si>
  <si>
    <t>Kanały</t>
  </si>
  <si>
    <t>Strumienie przychodów</t>
  </si>
  <si>
    <t>Struktura kosztów</t>
  </si>
  <si>
    <t>Lider</t>
  </si>
  <si>
    <t>ETAP V</t>
  </si>
  <si>
    <r>
      <t>ETAP I</t>
    </r>
    <r>
      <rPr>
        <sz val="12"/>
        <color rgb="FF00B0F0"/>
        <rFont val="Calibri"/>
        <family val="2"/>
        <scheme val="minor"/>
      </rPr>
      <t>.</t>
    </r>
  </si>
  <si>
    <r>
      <t>ETAP II</t>
    </r>
    <r>
      <rPr>
        <sz val="12"/>
        <color rgb="FF00B0F0"/>
        <rFont val="Calibri"/>
        <family val="2"/>
        <scheme val="minor"/>
      </rPr>
      <t>.</t>
    </r>
  </si>
  <si>
    <r>
      <t>ETAP III</t>
    </r>
    <r>
      <rPr>
        <sz val="12"/>
        <color rgb="FF00B0F0"/>
        <rFont val="Calibri"/>
        <family val="2"/>
        <scheme val="minor"/>
      </rPr>
      <t>.</t>
    </r>
  </si>
  <si>
    <r>
      <t>ETAP IV</t>
    </r>
    <r>
      <rPr>
        <sz val="12"/>
        <color rgb="FF00B0F0"/>
        <rFont val="Calibri"/>
        <family val="2"/>
        <scheme val="minor"/>
      </rPr>
      <t>.</t>
    </r>
  </si>
  <si>
    <r>
      <t>ETAP V</t>
    </r>
    <r>
      <rPr>
        <sz val="12"/>
        <color rgb="FF00B0F0"/>
        <rFont val="Calibri"/>
        <family val="2"/>
        <scheme val="minor"/>
      </rPr>
      <t>.</t>
    </r>
  </si>
  <si>
    <t>Zasady wypełniania karty projektu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</si>
  <si>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</si>
  <si>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</si>
  <si>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</si>
  <si>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</si>
  <si>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</si>
  <si>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</si>
  <si>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</si>
  <si>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</si>
  <si>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</si>
  <si>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</si>
  <si>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</si>
  <si>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</si>
  <si>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</si>
  <si>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</si>
  <si>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Maksymalna wartość projektu to 500 000,00 zł. Jeśli budżet przekroczy wskazaną wartość, pole "Wartość projektu" w zakładce "Metryczka" zostanie podświetlone na czerwono.</t>
  </si>
  <si>
    <t>Wśród członków zespołu projektu powinny obligatoryjnie znaleźć się osoby o funkcjach: Lider, Ekspert merytoryczny, Product owner, Programista. W przypadku braku jednej z wymienionych funkcji, odpowiednia komórka w tabeli "Test integralności", w zakładce "Metryczka" zostanie podświetlona na czerwono.</t>
  </si>
  <si>
    <t>Kolejne etapy realizacji projketu powinny rozpoczynać się po zakończeniu etapu poprzedzającego. Finansowanie etapu, który rozpoczął się w trakcie trwania etapu poprzedzającego, zostanie przyznane wyłącznie wówczas gdy etap poprzedzający został zatwierdzony przez Akcelerator.</t>
  </si>
  <si>
    <t>Wszystkie wymagane pola muszą być uzupełnione.</t>
  </si>
  <si>
    <t>Uzasadnienie celowości podywkonawstwa</t>
  </si>
  <si>
    <t>Szczegółowe zasady kwalifikowalności kosztów zostały określone w katalogu kosztów kwalifikowalnych</t>
  </si>
  <si>
    <t>Rysunki poglądowe, zdjęcia, wykresy itp., służące doprecyzowaniu treści zawartych w zakładce "Wyzwanie" powinny być zamieszczane w zakładce "Załączniki"</t>
  </si>
  <si>
    <t>Godz.
[h]</t>
  </si>
  <si>
    <t>IP [%]</t>
  </si>
  <si>
    <t>Koszt [PLN]</t>
  </si>
  <si>
    <t>Koszt 
[%]</t>
  </si>
  <si>
    <t>procedura testowa</t>
  </si>
  <si>
    <t>Kryteria weryfikacji / wartości progowe</t>
  </si>
  <si>
    <t>Zestawienie stawek i pracochłonności</t>
  </si>
  <si>
    <t>Pracochłonność [h/m-c]</t>
  </si>
  <si>
    <t>Średnia stawka
[PLN/h]</t>
  </si>
  <si>
    <t>Ekspert merytoryczny</t>
  </si>
  <si>
    <t>Product Owner</t>
  </si>
  <si>
    <t>Programista</t>
  </si>
  <si>
    <t>Czy okres realizacji przekracza 9 miesięcy?</t>
  </si>
  <si>
    <t>Czy prawidłowo podzielono IP?</t>
  </si>
  <si>
    <t>Czy budżet przekracza 500000 PLN?</t>
  </si>
  <si>
    <t>Koszty w kategoriach Op i E powinny być podawane w wartościach netto.</t>
  </si>
  <si>
    <t>Zakupy planowane w danym etapie będą realizowane na jego początku.</t>
  </si>
  <si>
    <t>Czy wyznaczono Lidera?</t>
  </si>
  <si>
    <t>Czy w zespole jest programista?</t>
  </si>
  <si>
    <t>Czy w zespole jest ekspert merytoryczny?</t>
  </si>
  <si>
    <t>Czy w zespole jest product owner?</t>
  </si>
  <si>
    <t>Krótki opis koncepcji wdrożenia w perspektywie 2 lat (cel biznesowy projektu)</t>
  </si>
  <si>
    <t>Test integralności karty</t>
  </si>
  <si>
    <t>Wykaz prac
(realizowanych przez poszczególne osoby i prowadzących do realizacji zadań)</t>
  </si>
  <si>
    <t>Pole "Cel etapu" powinno zawierać: identyfikację głównego celu danego etapu, opis zadań odpowiadających na zidentyfikowany cel etapu, uzasadnienie zaplanowanych prac rozwojowych w ramach poszczególnych zadań oraz podział zakresu prac. Opis powinien odnosić się m.in. do: przebiegu planowanych prac, zaadresowania zidentyfikowanych ryzyk, planowanych efektów.</t>
  </si>
  <si>
    <t xml:space="preserve">Projekt powinien być podzielony na 4 etapy. W sytuacji gdy zespół nie posiada inwestora, pierwszy etap powinien zakończyć się pozyskaniem inwestora. We wskazanej sytuacji, pierwszy etap powinien trwać maksymalnie 2 miesiące, a wartość prac rozwojowych w nim zaplanowanych nie powinna przekraczać 20 000,00 PLN. W opisanej sytuacji, projekt może być podzielony na 5 etapów. </t>
  </si>
  <si>
    <t>Kompetencje i funkcje członków zespołu powinny być spójne i adekwatne do zakresu przewidzianych w projekcie zadań i prac rozwojowych.</t>
  </si>
  <si>
    <t>Kamienie milowe powinny być opisane w sposób uwzględniający ich mierzalne i obiektywnie weryfikowalne właściowści. Ostatni kamień milowy wraz z procesem testowym powinnny być tożsame z opisem i testami MVP zawartymi w Karcie problemu.</t>
  </si>
  <si>
    <t>Zadania do realizacji</t>
  </si>
  <si>
    <t xml:space="preserve">Cel etapu
</t>
  </si>
  <si>
    <t>Maksymalny okres trwania projektu to 9 miesięcy. Jeśli długość trwania projektu przekroczy wskazany limit, pole "Okres trwania projektu" zostanie podświetlone na czerwono.</t>
  </si>
  <si>
    <t xml:space="preserve">Adekwatnośc kosztów wynagrodzeń oceniana jest w oparciu o wysokość zaplanowanych stawek w stosunku do wykonywanych zadań, a nie do pełnionej funkcji czy posiadanych tytułów. Limity wynagrodzeń zostały określone w przewodniku kosztów kwalifikowalnych. Limity podane są w skali pełnego miesięcznego etatu. Oznacza to, że zaplanowane w projekcie stawki przemnożone przez 160 godzin nie mogą przekraczać limitów określonych w katalogu kosztów kwalifikowalnych. </t>
  </si>
  <si>
    <t>Ekwiwalent</t>
  </si>
  <si>
    <t>Kategoria kosztu
(elementy stałe prototypu, materiały zużywalne, środki trwałe)</t>
  </si>
</sst>
</file>

<file path=xl/styles.xml><?xml version="1.0" encoding="utf-8"?>
<styleSheet xmlns="http://schemas.openxmlformats.org/spreadsheetml/2006/main">
  <numFmts count="5">
    <numFmt numFmtId="164" formatCode="yyyy\-mm\-dd;@"/>
    <numFmt numFmtId="165" formatCode="_-* #,##0.00\ [$zł-415]_-;\-* #,##0.00\ [$zł-415]_-;_-* &quot;-&quot;??\ [$zł-415]_-;_-@_-"/>
    <numFmt numFmtId="166" formatCode="#,##0_ ;\-#,##0\ "/>
    <numFmt numFmtId="167" formatCode="#,##0.00_ ;\-#,##0.00\ "/>
    <numFmt numFmtId="168" formatCode="0.00_ ;\-0.00\ "/>
  </numFmts>
  <fonts count="14"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2"/>
      <color theme="3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sz val="12"/>
      <color rgb="FF00B0F0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5" fillId="0" borderId="6" applyNumberFormat="0" applyFill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</cellStyleXfs>
  <cellXfs count="152">
    <xf numFmtId="0" fontId="0" fillId="0" borderId="0" xfId="0"/>
    <xf numFmtId="4" fontId="0" fillId="0" borderId="0" xfId="0" applyNumberFormat="1"/>
    <xf numFmtId="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10" fontId="0" fillId="0" borderId="0" xfId="1" applyNumberFormat="1" applyFont="1" applyAlignment="1">
      <alignment vertical="center"/>
    </xf>
    <xf numFmtId="0" fontId="0" fillId="0" borderId="0" xfId="0" applyFill="1"/>
    <xf numFmtId="0" fontId="0" fillId="0" borderId="1" xfId="0" applyBorder="1"/>
    <xf numFmtId="0" fontId="0" fillId="0" borderId="0" xfId="0" applyFill="1" applyBorder="1" applyAlignment="1">
      <alignment textRotation="255"/>
    </xf>
    <xf numFmtId="0" fontId="0" fillId="0" borderId="0" xfId="0" applyBorder="1" applyAlignment="1">
      <alignment vertical="center"/>
    </xf>
    <xf numFmtId="164" fontId="0" fillId="0" borderId="1" xfId="0" applyNumberFormat="1" applyFill="1" applyBorder="1" applyProtection="1">
      <protection locked="0"/>
    </xf>
    <xf numFmtId="164" fontId="0" fillId="0" borderId="0" xfId="0" applyNumberFormat="1" applyFill="1" applyBorder="1" applyProtection="1"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3" fontId="0" fillId="0" borderId="0" xfId="0" applyNumberFormat="1" applyFill="1" applyBorder="1" applyProtection="1"/>
    <xf numFmtId="0" fontId="0" fillId="0" borderId="0" xfId="0" applyAlignment="1" applyProtection="1">
      <alignment vertical="center"/>
    </xf>
    <xf numFmtId="4" fontId="0" fillId="0" borderId="0" xfId="0" applyNumberFormat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4" xfId="0" applyBorder="1" applyAlignment="1" applyProtection="1">
      <alignment vertical="center"/>
      <protection locked="0"/>
    </xf>
    <xf numFmtId="4" fontId="0" fillId="0" borderId="0" xfId="0" applyNumberFormat="1" applyBorder="1" applyAlignment="1">
      <alignment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9" fontId="0" fillId="0" borderId="0" xfId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9" fontId="0" fillId="0" borderId="1" xfId="1" applyFont="1" applyFill="1" applyBorder="1" applyAlignment="1" applyProtection="1">
      <alignment horizontal="center" vertical="center"/>
      <protection locked="0"/>
    </xf>
    <xf numFmtId="4" fontId="6" fillId="4" borderId="0" xfId="0" applyNumberFormat="1" applyFont="1" applyFill="1" applyBorder="1" applyAlignment="1" applyProtection="1">
      <alignment vertical="center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 applyProtection="1">
      <alignment vertical="center"/>
      <protection locked="0"/>
    </xf>
    <xf numFmtId="0" fontId="9" fillId="5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0" fontId="0" fillId="0" borderId="0" xfId="1" applyNumberFormat="1" applyFont="1" applyBorder="1" applyAlignment="1">
      <alignment vertical="center"/>
    </xf>
    <xf numFmtId="4" fontId="0" fillId="0" borderId="0" xfId="0" applyNumberFormat="1" applyBorder="1"/>
    <xf numFmtId="0" fontId="12" fillId="8" borderId="1" xfId="0" applyFont="1" applyFill="1" applyBorder="1" applyAlignment="1">
      <alignment horizontal="center" vertical="center"/>
    </xf>
    <xf numFmtId="9" fontId="12" fillId="8" borderId="1" xfId="1" applyFont="1" applyFill="1" applyBorder="1" applyAlignment="1">
      <alignment horizontal="center" vertical="center"/>
    </xf>
    <xf numFmtId="167" fontId="0" fillId="0" borderId="1" xfId="0" applyNumberFormat="1" applyFont="1" applyBorder="1" applyAlignment="1">
      <alignment horizontal="right" vertical="center"/>
    </xf>
    <xf numFmtId="167" fontId="11" fillId="7" borderId="1" xfId="0" applyNumberFormat="1" applyFont="1" applyFill="1" applyBorder="1" applyAlignment="1">
      <alignment horizontal="center" vertical="center"/>
    </xf>
    <xf numFmtId="0" fontId="0" fillId="0" borderId="8" xfId="0" applyFont="1" applyBorder="1" applyAlignment="1">
      <alignment horizontal="center" vertical="center" wrapText="1"/>
    </xf>
    <xf numFmtId="167" fontId="0" fillId="0" borderId="8" xfId="0" applyNumberFormat="1" applyFont="1" applyBorder="1" applyAlignment="1">
      <alignment horizontal="right" vertical="center"/>
    </xf>
    <xf numFmtId="166" fontId="12" fillId="5" borderId="0" xfId="0" applyNumberFormat="1" applyFont="1" applyFill="1" applyBorder="1" applyAlignment="1">
      <alignment horizontal="center" vertical="center" wrapText="1"/>
    </xf>
    <xf numFmtId="168" fontId="0" fillId="0" borderId="1" xfId="0" applyNumberFormat="1" applyBorder="1" applyAlignment="1">
      <alignment horizontal="right" vertical="center"/>
    </xf>
    <xf numFmtId="168" fontId="0" fillId="0" borderId="8" xfId="0" applyNumberFormat="1" applyBorder="1" applyAlignment="1">
      <alignment horizontal="right" vertical="center"/>
    </xf>
    <xf numFmtId="0" fontId="6" fillId="0" borderId="0" xfId="0" applyFont="1"/>
    <xf numFmtId="0" fontId="0" fillId="0" borderId="1" xfId="0" applyBorder="1" applyProtection="1">
      <protection locked="0"/>
    </xf>
    <xf numFmtId="14" fontId="0" fillId="0" borderId="1" xfId="0" applyNumberFormat="1" applyBorder="1" applyProtection="1">
      <protection locked="0"/>
    </xf>
    <xf numFmtId="0" fontId="0" fillId="0" borderId="0" xfId="0" applyProtection="1"/>
    <xf numFmtId="0" fontId="0" fillId="0" borderId="0" xfId="0" applyProtection="1">
      <protection hidden="1"/>
    </xf>
    <xf numFmtId="0" fontId="0" fillId="0" borderId="0" xfId="0" applyProtection="1">
      <protection locked="0"/>
    </xf>
    <xf numFmtId="168" fontId="0" fillId="7" borderId="1" xfId="0" applyNumberFormat="1" applyFill="1" applyBorder="1" applyAlignment="1">
      <alignment horizontal="right" vertical="center"/>
    </xf>
    <xf numFmtId="168" fontId="12" fillId="8" borderId="1" xfId="1" applyNumberFormat="1" applyFont="1" applyFill="1" applyBorder="1" applyAlignment="1">
      <alignment horizontal="center" vertical="center"/>
    </xf>
    <xf numFmtId="168" fontId="12" fillId="8" borderId="1" xfId="0" applyNumberFormat="1" applyFont="1" applyFill="1" applyBorder="1" applyAlignment="1">
      <alignment horizontal="right" vertical="center"/>
    </xf>
    <xf numFmtId="168" fontId="0" fillId="6" borderId="1" xfId="1" applyNumberFormat="1" applyFont="1" applyFill="1" applyBorder="1" applyAlignment="1">
      <alignment horizontal="right" vertical="center"/>
    </xf>
    <xf numFmtId="9" fontId="0" fillId="6" borderId="1" xfId="1" applyFont="1" applyFill="1" applyBorder="1" applyAlignment="1">
      <alignment horizontal="right" vertical="center"/>
    </xf>
    <xf numFmtId="168" fontId="0" fillId="0" borderId="1" xfId="0" applyNumberFormat="1" applyBorder="1" applyAlignment="1" applyProtection="1">
      <alignment horizontal="right" vertical="center"/>
      <protection locked="0"/>
    </xf>
    <xf numFmtId="168" fontId="0" fillId="0" borderId="1" xfId="0" applyNumberFormat="1" applyBorder="1" applyAlignment="1" applyProtection="1">
      <alignment vertical="center"/>
    </xf>
    <xf numFmtId="168" fontId="0" fillId="0" borderId="0" xfId="0" applyNumberFormat="1" applyBorder="1" applyAlignment="1" applyProtection="1">
      <alignment vertical="center"/>
    </xf>
    <xf numFmtId="167" fontId="0" fillId="0" borderId="1" xfId="0" applyNumberFormat="1" applyBorder="1" applyAlignment="1" applyProtection="1">
      <alignment vertical="center"/>
      <protection locked="0"/>
    </xf>
    <xf numFmtId="167" fontId="0" fillId="0" borderId="4" xfId="0" applyNumberForma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11" fillId="0" borderId="1" xfId="0" applyFont="1" applyBorder="1" applyAlignment="1">
      <alignment wrapText="1"/>
    </xf>
    <xf numFmtId="0" fontId="4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0" fillId="9" borderId="1" xfId="0" applyFill="1" applyBorder="1" applyAlignment="1" applyProtection="1">
      <alignment horizontal="center" vertical="center"/>
    </xf>
    <xf numFmtId="4" fontId="0" fillId="9" borderId="1" xfId="0" applyNumberFormat="1" applyFill="1" applyBorder="1" applyAlignment="1" applyProtection="1">
      <alignment horizontal="center" vertical="center" wrapText="1"/>
    </xf>
    <xf numFmtId="0" fontId="0" fillId="9" borderId="1" xfId="0" applyFill="1" applyBorder="1" applyAlignment="1" applyProtection="1">
      <alignment horizontal="center" vertical="center" wrapText="1"/>
    </xf>
    <xf numFmtId="168" fontId="0" fillId="9" borderId="1" xfId="0" applyNumberFormat="1" applyFill="1" applyBorder="1" applyAlignment="1" applyProtection="1">
      <alignment horizontal="right" vertical="center"/>
    </xf>
    <xf numFmtId="0" fontId="0" fillId="10" borderId="1" xfId="0" applyFill="1" applyBorder="1" applyAlignment="1" applyProtection="1">
      <alignment horizontal="right" vertical="center"/>
    </xf>
    <xf numFmtId="168" fontId="0" fillId="10" borderId="1" xfId="0" applyNumberFormat="1" applyFill="1" applyBorder="1" applyAlignment="1" applyProtection="1">
      <alignment vertical="center"/>
    </xf>
    <xf numFmtId="0" fontId="1" fillId="9" borderId="1" xfId="3" applyFill="1" applyBorder="1" applyProtection="1"/>
    <xf numFmtId="0" fontId="1" fillId="9" borderId="1" xfId="3" quotePrefix="1" applyFill="1" applyBorder="1" applyProtection="1"/>
    <xf numFmtId="4" fontId="1" fillId="9" borderId="1" xfId="3" applyNumberFormat="1" applyFill="1" applyBorder="1" applyProtection="1"/>
    <xf numFmtId="10" fontId="1" fillId="9" borderId="1" xfId="4" applyNumberFormat="1" applyFill="1" applyBorder="1" applyProtection="1"/>
    <xf numFmtId="10" fontId="1" fillId="9" borderId="1" xfId="3" applyNumberFormat="1" applyFill="1" applyBorder="1" applyProtection="1"/>
    <xf numFmtId="0" fontId="0" fillId="9" borderId="1" xfId="0" applyFill="1" applyBorder="1" applyAlignment="1" applyProtection="1">
      <alignment vertical="center"/>
    </xf>
    <xf numFmtId="4" fontId="0" fillId="9" borderId="1" xfId="0" applyNumberFormat="1" applyFill="1" applyBorder="1" applyAlignment="1" applyProtection="1">
      <alignment vertical="center" wrapText="1"/>
    </xf>
    <xf numFmtId="0" fontId="0" fillId="9" borderId="1" xfId="0" applyFill="1" applyBorder="1" applyAlignment="1">
      <alignment vertical="center"/>
    </xf>
    <xf numFmtId="167" fontId="0" fillId="10" borderId="1" xfId="0" applyNumberFormat="1" applyFill="1" applyBorder="1" applyAlignment="1" applyProtection="1">
      <alignment vertical="center"/>
    </xf>
    <xf numFmtId="0" fontId="0" fillId="10" borderId="1" xfId="0" applyFill="1" applyBorder="1" applyAlignment="1">
      <alignment horizontal="right" vertical="center"/>
    </xf>
    <xf numFmtId="167" fontId="0" fillId="10" borderId="1" xfId="0" applyNumberFormat="1" applyFill="1" applyBorder="1" applyAlignment="1">
      <alignment vertical="center"/>
    </xf>
    <xf numFmtId="0" fontId="5" fillId="9" borderId="6" xfId="2" applyFill="1" applyAlignment="1">
      <alignment horizontal="center" vertical="center"/>
    </xf>
    <xf numFmtId="0" fontId="5" fillId="9" borderId="6" xfId="2" applyFill="1" applyAlignment="1">
      <alignment horizontal="center" vertical="center" wrapText="1"/>
    </xf>
    <xf numFmtId="0" fontId="1" fillId="9" borderId="1" xfId="3" applyFill="1" applyBorder="1" applyAlignment="1" applyProtection="1">
      <alignment horizontal="center" vertical="center" wrapText="1"/>
    </xf>
    <xf numFmtId="0" fontId="0" fillId="9" borderId="1" xfId="0" applyFill="1" applyBorder="1"/>
    <xf numFmtId="165" fontId="0" fillId="9" borderId="1" xfId="0" applyNumberFormat="1" applyFill="1" applyBorder="1"/>
    <xf numFmtId="0" fontId="0" fillId="9" borderId="1" xfId="0" applyFill="1" applyBorder="1" applyAlignment="1">
      <alignment wrapText="1"/>
    </xf>
    <xf numFmtId="0" fontId="4" fillId="0" borderId="0" xfId="0" applyFont="1"/>
    <xf numFmtId="0" fontId="0" fillId="9" borderId="1" xfId="0" applyFill="1" applyBorder="1" applyAlignment="1">
      <alignment horizontal="left" vertical="center"/>
    </xf>
    <xf numFmtId="0" fontId="11" fillId="0" borderId="1" xfId="0" applyFont="1" applyBorder="1" applyAlignment="1">
      <alignment horizontal="left" vertical="top" wrapText="1"/>
    </xf>
    <xf numFmtId="0" fontId="0" fillId="0" borderId="1" xfId="0" applyBorder="1" applyAlignment="1" applyProtection="1">
      <alignment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4" fontId="0" fillId="9" borderId="1" xfId="0" applyNumberFormat="1" applyFill="1" applyBorder="1" applyAlignment="1" applyProtection="1">
      <alignment horizontal="center" vertical="center" wrapText="1"/>
      <protection locked="0"/>
    </xf>
    <xf numFmtId="2" fontId="0" fillId="9" borderId="1" xfId="0" applyNumberForma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wrapText="1"/>
    </xf>
    <xf numFmtId="4" fontId="0" fillId="9" borderId="1" xfId="0" applyNumberFormat="1" applyFill="1" applyBorder="1" applyAlignment="1" applyProtection="1">
      <alignment horizontal="right" vertical="center"/>
      <protection locked="0"/>
    </xf>
    <xf numFmtId="4" fontId="0" fillId="9" borderId="1" xfId="0" applyNumberFormat="1" applyFill="1" applyBorder="1" applyAlignment="1" applyProtection="1">
      <alignment horizontal="right"/>
      <protection locked="0"/>
    </xf>
    <xf numFmtId="2" fontId="0" fillId="9" borderId="1" xfId="0" applyNumberFormat="1" applyFill="1" applyBorder="1" applyAlignment="1" applyProtection="1">
      <alignment horizontal="right"/>
      <protection locked="0"/>
    </xf>
    <xf numFmtId="0" fontId="4" fillId="0" borderId="0" xfId="0" applyFont="1" applyAlignment="1" applyProtection="1">
      <alignment horizontal="left" vertical="center"/>
    </xf>
    <xf numFmtId="0" fontId="0" fillId="9" borderId="1" xfId="0" applyFill="1" applyBorder="1" applyAlignment="1" applyProtection="1">
      <alignment horizontal="center" vertical="center" wrapText="1"/>
    </xf>
    <xf numFmtId="0" fontId="0" fillId="9" borderId="1" xfId="0" applyFill="1" applyBorder="1" applyAlignment="1" applyProtection="1">
      <alignment horizontal="center" vertical="center"/>
    </xf>
    <xf numFmtId="0" fontId="13" fillId="0" borderId="0" xfId="0" applyFont="1" applyAlignment="1" applyProtection="1">
      <alignment horizontal="left" vertical="center"/>
    </xf>
    <xf numFmtId="0" fontId="0" fillId="9" borderId="3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8" fillId="9" borderId="6" xfId="2" applyFont="1" applyFill="1" applyAlignment="1">
      <alignment horizontal="left" vertical="top" wrapText="1"/>
    </xf>
    <xf numFmtId="0" fontId="5" fillId="9" borderId="6" xfId="2" applyFill="1" applyAlignment="1">
      <alignment horizontal="center" vertical="center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7" fillId="9" borderId="0" xfId="0" applyFont="1" applyFill="1" applyAlignment="1">
      <alignment horizontal="center"/>
    </xf>
    <xf numFmtId="0" fontId="5" fillId="9" borderId="0" xfId="2" applyFill="1" applyBorder="1" applyAlignment="1">
      <alignment horizontal="center" vertical="center"/>
    </xf>
    <xf numFmtId="0" fontId="1" fillId="9" borderId="3" xfId="3" applyFill="1" applyBorder="1" applyAlignment="1" applyProtection="1">
      <alignment horizontal="center"/>
    </xf>
    <xf numFmtId="0" fontId="1" fillId="9" borderId="5" xfId="3" applyFill="1" applyBorder="1" applyAlignment="1" applyProtection="1">
      <alignment horizontal="center"/>
    </xf>
    <xf numFmtId="0" fontId="1" fillId="9" borderId="2" xfId="3" applyFill="1" applyBorder="1" applyAlignment="1" applyProtection="1">
      <alignment horizontal="center"/>
    </xf>
    <xf numFmtId="0" fontId="0" fillId="0" borderId="3" xfId="0" applyBorder="1" applyAlignment="1" applyProtection="1">
      <alignment horizontal="center" wrapText="1"/>
      <protection locked="0"/>
    </xf>
    <xf numFmtId="0" fontId="0" fillId="0" borderId="5" xfId="0" applyBorder="1" applyAlignment="1" applyProtection="1">
      <alignment horizontal="center" wrapText="1"/>
      <protection locked="0"/>
    </xf>
    <xf numFmtId="0" fontId="0" fillId="0" borderId="2" xfId="0" applyBorder="1" applyAlignment="1" applyProtection="1">
      <alignment horizontal="center" wrapText="1"/>
      <protection locked="0"/>
    </xf>
    <xf numFmtId="0" fontId="1" fillId="9" borderId="3" xfId="3" applyFill="1" applyBorder="1" applyAlignment="1" applyProtection="1">
      <alignment horizontal="center" vertical="center" wrapText="1"/>
    </xf>
    <xf numFmtId="0" fontId="1" fillId="9" borderId="5" xfId="3" applyFill="1" applyBorder="1" applyAlignment="1" applyProtection="1">
      <alignment horizontal="center" vertical="center" wrapText="1"/>
    </xf>
    <xf numFmtId="0" fontId="1" fillId="9" borderId="2" xfId="3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9" borderId="3" xfId="0" applyFill="1" applyBorder="1" applyAlignment="1" applyProtection="1">
      <alignment horizontal="center" vertical="center" wrapText="1"/>
    </xf>
    <xf numFmtId="0" fontId="0" fillId="9" borderId="5" xfId="0" applyFill="1" applyBorder="1" applyAlignment="1" applyProtection="1">
      <alignment horizontal="center" vertical="center" wrapText="1"/>
    </xf>
    <xf numFmtId="0" fontId="0" fillId="9" borderId="2" xfId="0" applyFill="1" applyBorder="1" applyAlignment="1" applyProtection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0" fontId="4" fillId="0" borderId="0" xfId="0" applyFont="1" applyAlignment="1" applyProtection="1">
      <alignment horizontal="left" vertical="center"/>
    </xf>
    <xf numFmtId="0" fontId="3" fillId="0" borderId="0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0" fontId="13" fillId="0" borderId="0" xfId="0" applyFont="1" applyAlignment="1" applyProtection="1">
      <alignment horizontal="left" vertical="center"/>
    </xf>
    <xf numFmtId="0" fontId="0" fillId="9" borderId="5" xfId="0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center" wrapText="1"/>
    </xf>
    <xf numFmtId="0" fontId="0" fillId="0" borderId="3" xfId="0" applyFill="1" applyBorder="1" applyAlignment="1" applyProtection="1">
      <alignment horizontal="center" vertical="center" wrapText="1"/>
      <protection locked="0"/>
    </xf>
    <xf numFmtId="0" fontId="0" fillId="0" borderId="5" xfId="0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center" vertical="center" wrapText="1"/>
      <protection locked="0"/>
    </xf>
  </cellXfs>
  <cellStyles count="5">
    <cellStyle name="40% - akcent 1" xfId="3" builtinId="31"/>
    <cellStyle name="40% - akcent 5" xfId="4" builtinId="47"/>
    <cellStyle name="Nagłówek 1" xfId="2" builtinId="16"/>
    <cellStyle name="Normalny" xfId="0" builtinId="0"/>
    <cellStyle name="Procentowy" xfId="1" builtinId="5"/>
  </cellStyles>
  <dxfs count="47">
    <dxf>
      <font>
        <color rgb="FF9C0006"/>
      </font>
      <fill>
        <patternFill>
          <bgColor rgb="FFFFC7CE"/>
        </patternFill>
      </fill>
    </dxf>
    <dxf>
      <font>
        <color theme="0"/>
      </font>
      <numFmt numFmtId="0" formatCode="General"/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0" formatCode="General"/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0" formatCode="General"/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0" formatCode="General"/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7" formatCode="#,##0.00_ ;\-#,##0.00\ "/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7" formatCode="#,##0.00_ ;\-#,##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7" formatCode="#,##0.00_ ;\-#,##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7" formatCode="#,##0.00_ ;\-#,##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7" formatCode="#,##0.00_ ;\-#,##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7" formatCode="#,##0.00_ ;\-#,##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7" formatCode="#,##0.00_ ;\-#,##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1" indent="0" relativeIndent="255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theme="8"/>
          <bgColor theme="8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8" formatCode="0.00_ ;\-0.00\ "/>
      <fill>
        <patternFill patternType="solid">
          <fgColor indexed="64"/>
          <bgColor theme="8" tint="0.59999389629810485"/>
        </patternFill>
      </fill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0.00_ ;\-0.00\ "/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8" formatCode="0.00_ ;\-0.00\ "/>
      <fill>
        <patternFill patternType="solid">
          <fgColor indexed="64"/>
          <bgColor theme="8" tint="0.59999389629810485"/>
        </patternFill>
      </fill>
      <alignment horizontal="righ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8" formatCode="0.00_ ;\-0.00\ "/>
      <fill>
        <patternFill patternType="solid">
          <fgColor indexed="64"/>
          <bgColor theme="8" tint="0.79998168889431442"/>
        </patternFill>
      </fill>
      <alignment horizontal="center" vertical="center" textRotation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indent="0" relativeIndent="255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indent="0" relativeIndent="255" justifyLastLine="0" shrinkToFit="0" readingOrder="0"/>
    </dxf>
    <dxf>
      <alignment horizontal="center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fal" refreshedDate="42992.402221875003" createdVersion="6" refreshedVersion="6" minRefreshableVersion="3" recordCount="225">
  <cacheSource type="consolidation">
    <consolidation>
      <pages count="1">
        <page count="5">
          <pageItem name="Element1"/>
          <pageItem name="Element2"/>
          <pageItem name="Element3"/>
          <pageItem name="Element4"/>
          <pageItem name="Element5"/>
        </page>
      </pages>
      <rangeSets count="5">
        <rangeSet i1="0" ref="E46:I61" sheet="ETAP I"/>
        <rangeSet i1="1" ref="E46:I61" sheet="ETAP II"/>
        <rangeSet i1="2" ref="E46:I61" sheet="ETAP III"/>
        <rangeSet i1="3" ref="E46:I61" sheet="ETAP IV"/>
        <rangeSet i1="4" ref="E46:I61" sheet="ETAP V"/>
      </rangeSets>
    </consolidation>
  </cacheSource>
  <cacheFields count="4">
    <cacheField name="Wiersz" numFmtId="0">
      <sharedItems containsNonDate="0" containsBlank="1" count="5">
        <m/>
        <s v="podwykon 3" u="1"/>
        <s v="podwykon 4" u="1"/>
        <s v="podwykon 1" u="1"/>
        <s v="podwykon 2" u="1"/>
      </sharedItems>
    </cacheField>
    <cacheField name="Kolumna" numFmtId="0">
      <sharedItems count="3">
        <s v="Uzasadnienie celowości podywkonawstwa"/>
        <s v="Uzasadnienie wysokości kosztu"/>
        <s v="Koszt_x000a_[PLN]"/>
      </sharedItems>
    </cacheField>
    <cacheField name="Wartość" numFmtId="0">
      <sharedItems containsNonDate="0" containsString="0" containsBlank="1" count="1">
        <m/>
      </sharedItems>
    </cacheField>
    <cacheField name="Strona1" numFmtId="0">
      <sharedItems count="5">
        <s v="Element1"/>
        <s v="Element2"/>
        <s v="Element3"/>
        <s v="Element4"/>
        <s v="Element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rafal" refreshedDate="42998.625917245372" createdVersion="6" refreshedVersion="6" minRefreshableVersion="3" recordCount="225">
  <cacheSource type="consolidation">
    <consolidation>
      <pages count="1">
        <page count="5">
          <pageItem name="Element1"/>
          <pageItem name="Element2"/>
          <pageItem name="Element3"/>
          <pageItem name="Element4"/>
          <pageItem name="Element5"/>
        </page>
      </pages>
      <rangeSets count="5">
        <rangeSet i1="0" ref="E26:I41" sheet="ETAP I"/>
        <rangeSet i1="1" ref="E26:I41" sheet="ETAP II"/>
        <rangeSet i1="2" ref="E26:I41" sheet="ETAP III"/>
        <rangeSet i1="3" ref="E26:I41" sheet="ETAP IV"/>
        <rangeSet i1="4" ref="E26:I41" sheet="ETAP V"/>
      </rangeSets>
    </consolidation>
  </cacheSource>
  <cacheFields count="4">
    <cacheField name="Wiersz" numFmtId="0">
      <sharedItems containsNonDate="0" containsBlank="1" count="14">
        <m/>
        <s v="hsth" u="1"/>
        <s v="g" u="1"/>
        <s v="hsr" u="1"/>
        <s v="hr" u="1"/>
        <s v="zakp" u="1"/>
        <s v="zakup" u="1"/>
        <s v="hdv" u="1"/>
        <s v="a" u="1"/>
        <s v="f" u="1"/>
        <s v="d" u="1"/>
        <s v="vdh" u="1"/>
        <s v="hh" u="1"/>
        <s v="hfh" u="1"/>
      </sharedItems>
    </cacheField>
    <cacheField name="Kolumna" numFmtId="0">
      <sharedItems count="3">
        <s v="Uzasadnienie celowości zakupu"/>
        <s v="Uzasadnienie wysokości kosztu"/>
        <s v="Koszt_x000a_[PLN]"/>
      </sharedItems>
    </cacheField>
    <cacheField name="Wartość" numFmtId="0">
      <sharedItems containsNonDate="0" containsString="0" containsBlank="1" count="1">
        <m/>
      </sharedItems>
    </cacheField>
    <cacheField name="Strona1" numFmtId="0">
      <sharedItems count="5">
        <s v="Element1"/>
        <s v="Element2"/>
        <s v="Element3"/>
        <s v="Element4"/>
        <s v="Element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5"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5"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0"/>
  </r>
  <r>
    <x v="0"/>
    <x v="1"/>
    <x v="0"/>
    <x v="0"/>
  </r>
  <r>
    <x v="0"/>
    <x v="2"/>
    <x v="0"/>
    <x v="0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1"/>
  </r>
  <r>
    <x v="0"/>
    <x v="1"/>
    <x v="0"/>
    <x v="1"/>
  </r>
  <r>
    <x v="0"/>
    <x v="2"/>
    <x v="0"/>
    <x v="1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2"/>
  </r>
  <r>
    <x v="0"/>
    <x v="1"/>
    <x v="0"/>
    <x v="2"/>
  </r>
  <r>
    <x v="0"/>
    <x v="2"/>
    <x v="0"/>
    <x v="2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3"/>
  </r>
  <r>
    <x v="0"/>
    <x v="1"/>
    <x v="0"/>
    <x v="3"/>
  </r>
  <r>
    <x v="0"/>
    <x v="2"/>
    <x v="0"/>
    <x v="3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  <r>
    <x v="0"/>
    <x v="0"/>
    <x v="0"/>
    <x v="4"/>
  </r>
  <r>
    <x v="0"/>
    <x v="1"/>
    <x v="0"/>
    <x v="4"/>
  </r>
  <r>
    <x v="0"/>
    <x v="2"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przestawna3" cacheId="10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outline="1" outlineData="1" multipleFieldFilters="0">
  <location ref="A53:C56" firstHeaderRow="1" firstDataRow="2" firstDataCol="1"/>
  <pivotFields count="4">
    <pivotField axis="axisRow" showAll="0">
      <items count="6">
        <item m="1" x="3"/>
        <item m="1" x="4"/>
        <item m="1" x="1"/>
        <item m="1" x="2"/>
        <item x="0"/>
        <item t="default"/>
      </items>
    </pivotField>
    <pivotField axis="axisCol" showAll="0">
      <items count="4">
        <item x="2"/>
        <item h="1" x="0"/>
        <item h="1" x="1"/>
        <item t="default"/>
      </items>
    </pivotField>
    <pivotField dataField="1" showAll="0"/>
    <pivotField showAll="0"/>
  </pivotFields>
  <rowFields count="1">
    <field x="0"/>
  </rowFields>
  <rowItems count="2">
    <i>
      <x v="4"/>
    </i>
    <i t="grand">
      <x/>
    </i>
  </rowItems>
  <colFields count="1">
    <field x="1"/>
  </colFields>
  <colItems count="2">
    <i>
      <x/>
    </i>
    <i t="grand">
      <x/>
    </i>
  </colItems>
  <dataFields count="1">
    <dataField name="Suma z Wartość" fld="2" baseField="0" baseItem="0"/>
  </dataField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przestawna2" cacheId="11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outline="1" outlineData="1" multipleFieldFilters="0">
  <location ref="A35:C38" firstHeaderRow="1" firstDataRow="2" firstDataCol="1"/>
  <pivotFields count="4">
    <pivotField axis="axisRow" showAll="0">
      <items count="15">
        <item m="1" x="8"/>
        <item m="1" x="10"/>
        <item m="1" x="9"/>
        <item m="1" x="2"/>
        <item m="1" x="7"/>
        <item m="1" x="13"/>
        <item m="1" x="12"/>
        <item m="1" x="4"/>
        <item m="1" x="3"/>
        <item m="1" x="1"/>
        <item m="1" x="11"/>
        <item x="0"/>
        <item m="1" x="6"/>
        <item m="1" x="5"/>
        <item t="default"/>
      </items>
    </pivotField>
    <pivotField axis="axisCol" showAll="0">
      <items count="4">
        <item x="2"/>
        <item h="1" x="0"/>
        <item h="1" x="1"/>
        <item t="default"/>
      </items>
    </pivotField>
    <pivotField dataField="1" showAll="0"/>
    <pivotField showAll="0"/>
  </pivotFields>
  <rowFields count="1">
    <field x="0"/>
  </rowFields>
  <rowItems count="2">
    <i>
      <x v="11"/>
    </i>
    <i t="grand">
      <x/>
    </i>
  </rowItems>
  <colFields count="1">
    <field x="1"/>
  </colFields>
  <colItems count="2">
    <i>
      <x/>
    </i>
    <i t="grand">
      <x/>
    </i>
  </colItems>
  <dataFields count="1">
    <dataField name="Suma z Wartość" fld="2" baseField="0" baseItem="0"/>
  </dataField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ela1" displayName="Tabela1" ref="A3:O13" totalsRowShown="0" headerRowDxfId="40" dataDxfId="39" dataCellStyle="Normalny">
  <tableColumns count="15">
    <tableColumn id="2" name="Nazwisko/Funkcja" dataDxfId="38" dataCellStyle="Normalny"/>
    <tableColumn id="3" name="IP [%]" dataDxfId="37" dataCellStyle="Procentowy"/>
    <tableColumn id="4" name="Koszt _x000a_[%]" dataDxfId="36" dataCellStyle="Procentowy"/>
    <tableColumn id="5" name="Koszt [PLN]" dataDxfId="35" dataCellStyle="Normalny"/>
    <tableColumn id="6" name="ETAP I" dataDxfId="34" dataCellStyle="Normalny"/>
    <tableColumn id="7" name="ETAP II" dataDxfId="33" dataCellStyle="Normalny"/>
    <tableColumn id="8" name="ETAP III" dataDxfId="32" dataCellStyle="Normalny"/>
    <tableColumn id="9" name="ETAP IV" dataDxfId="31" dataCellStyle="Normalny"/>
    <tableColumn id="1" name="ETAP V" dataDxfId="30">
      <calculatedColumnFormula>'ETAP V'!I14</calculatedColumnFormula>
    </tableColumn>
    <tableColumn id="10" name="Godz._x000a_[h]" dataDxfId="29" dataCellStyle="Normalny"/>
    <tableColumn id="11" name="ETAP I." dataDxfId="28" dataCellStyle="Normalny"/>
    <tableColumn id="12" name="ETAP II." dataDxfId="27" dataCellStyle="Normalny"/>
    <tableColumn id="13" name="ETAP III." dataDxfId="26" dataCellStyle="Normalny"/>
    <tableColumn id="14" name="ETAP IV." dataDxfId="25" dataCellStyle="Normalny"/>
    <tableColumn id="20" name="ETAP V." dataDxfId="24">
      <calculatedColumnFormula>'ETAP V'!J14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3" name="Tabela3" displayName="Tabela3" ref="A18:H27" totalsRowShown="0" headerRowDxfId="23" dataDxfId="22" tableBorderDxfId="21">
  <tableColumns count="8">
    <tableColumn id="1" name="Nazwisko/Funkcja" dataDxfId="20">
      <calculatedColumnFormula>'ETAP I'!E14</calculatedColumnFormula>
    </tableColumn>
    <tableColumn id="2" name="Średnia stawka_x000a_[PLN/h]" dataDxfId="19">
      <calculatedColumnFormula>IF(J4=0,"n/a",D4/J4)</calculatedColumnFormula>
    </tableColumn>
    <tableColumn id="3" name="ETAP I" dataDxfId="18">
      <calculatedColumnFormula>'ETAP I'!K14</calculatedColumnFormula>
    </tableColumn>
    <tableColumn id="4" name="ETAP II" dataDxfId="17">
      <calculatedColumnFormula>'ETAP II'!K14</calculatedColumnFormula>
    </tableColumn>
    <tableColumn id="5" name="ETAP III" dataDxfId="16">
      <calculatedColumnFormula>'ETAP III'!K14</calculatedColumnFormula>
    </tableColumn>
    <tableColumn id="6" name="ETAP IV" dataDxfId="15">
      <calculatedColumnFormula>'ETAP IV'!K14</calculatedColumnFormula>
    </tableColumn>
    <tableColumn id="7" name="ETAP V" dataDxfId="14">
      <calculatedColumnFormula>'ETAP V'!K14</calculatedColumnFormula>
    </tableColumn>
    <tableColumn id="8" name="Pracochłonność [h/m-c]" dataDxfId="13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7"/>
  <sheetViews>
    <sheetView showGridLines="0" tabSelected="1" zoomScaleNormal="100" workbookViewId="0">
      <selection activeCell="B3" sqref="B3"/>
    </sheetView>
  </sheetViews>
  <sheetFormatPr defaultColWidth="0" defaultRowHeight="15.75" zeroHeight="1"/>
  <cols>
    <col min="1" max="1" width="3.375" bestFit="1" customWidth="1"/>
    <col min="2" max="2" width="73.125" customWidth="1"/>
    <col min="3" max="3" width="9" customWidth="1"/>
    <col min="4" max="4" width="0" hidden="1" customWidth="1"/>
    <col min="5" max="16384" width="9" hidden="1"/>
  </cols>
  <sheetData>
    <row r="1" spans="1:2"/>
    <row r="2" spans="1:2">
      <c r="A2" s="111" t="s">
        <v>64</v>
      </c>
      <c r="B2" s="112"/>
    </row>
    <row r="3" spans="1:2">
      <c r="A3" s="96" t="s">
        <v>65</v>
      </c>
      <c r="B3" s="8" t="s">
        <v>82</v>
      </c>
    </row>
    <row r="4" spans="1:2" ht="47.25">
      <c r="A4" s="96" t="s">
        <v>66</v>
      </c>
      <c r="B4" s="37" t="s">
        <v>79</v>
      </c>
    </row>
    <row r="5" spans="1:2" ht="47.25">
      <c r="A5" s="96" t="s">
        <v>67</v>
      </c>
      <c r="B5" s="37" t="s">
        <v>116</v>
      </c>
    </row>
    <row r="6" spans="1:2" ht="63">
      <c r="A6" s="96" t="s">
        <v>68</v>
      </c>
      <c r="B6" s="37" t="s">
        <v>80</v>
      </c>
    </row>
    <row r="7" spans="1:2" ht="78.75">
      <c r="A7" s="96" t="s">
        <v>69</v>
      </c>
      <c r="B7" s="69" t="s">
        <v>111</v>
      </c>
    </row>
    <row r="8" spans="1:2" ht="63">
      <c r="A8" s="96" t="s">
        <v>70</v>
      </c>
      <c r="B8" s="37" t="s">
        <v>81</v>
      </c>
    </row>
    <row r="9" spans="1:2" ht="78.75">
      <c r="A9" s="96" t="s">
        <v>71</v>
      </c>
      <c r="B9" s="99" t="s">
        <v>110</v>
      </c>
    </row>
    <row r="10" spans="1:2" ht="31.5">
      <c r="A10" s="96" t="s">
        <v>72</v>
      </c>
      <c r="B10" s="37" t="s">
        <v>84</v>
      </c>
    </row>
    <row r="11" spans="1:2" ht="31.5">
      <c r="A11" s="96" t="s">
        <v>73</v>
      </c>
      <c r="B11" s="37" t="s">
        <v>85</v>
      </c>
    </row>
    <row r="12" spans="1:2" ht="31.5">
      <c r="A12" s="96" t="s">
        <v>74</v>
      </c>
      <c r="B12" s="37" t="s">
        <v>112</v>
      </c>
    </row>
    <row r="13" spans="1:2" ht="55.5" customHeight="1">
      <c r="A13" s="96" t="s">
        <v>75</v>
      </c>
      <c r="B13" s="97" t="s">
        <v>113</v>
      </c>
    </row>
    <row r="14" spans="1:2" ht="94.5">
      <c r="A14" s="96" t="s">
        <v>76</v>
      </c>
      <c r="B14" s="100" t="s">
        <v>117</v>
      </c>
    </row>
    <row r="15" spans="1:2">
      <c r="A15" s="96" t="s">
        <v>77</v>
      </c>
      <c r="B15" s="98" t="s">
        <v>101</v>
      </c>
    </row>
    <row r="16" spans="1:2">
      <c r="A16" s="96" t="s">
        <v>78</v>
      </c>
      <c r="B16" s="98" t="s">
        <v>102</v>
      </c>
    </row>
    <row r="17"/>
  </sheetData>
  <sheetProtection algorithmName="SHA-512" hashValue="YmgzY+mbTG4OU4e4MgJXIutCMzRMmnR2eZnsdD4Jc8o8GrACkVwP7JfCJxddqe39ArDMBIn694LTS8ypP0iUmw==" saltValue="WMUod8tR62xtYtCHiDXWjA==" spinCount="100000" sheet="1" formatCells="0" formatColumns="0" formatRows="0" selectLockedCells="1"/>
  <mergeCells count="1">
    <mergeCell ref="A2:B2"/>
  </mergeCells>
  <printOptions horizontalCentered="1" verticalCentered="1"/>
  <pageMargins left="0.70866141732283472" right="0.70866141732283472" top="1.299212598425197" bottom="0.74803149606299213" header="0.39370078740157483" footer="0.31496062992125984"/>
  <pageSetup paperSize="9" fitToWidth="0" fitToHeight="0" orientation="portrait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97"/>
  <sheetViews>
    <sheetView showGridLines="0" topLeftCell="A3" zoomScale="55" zoomScaleNormal="55" zoomScaleSheetLayoutView="100" workbookViewId="0">
      <selection activeCell="F20" sqref="F20:H20"/>
    </sheetView>
  </sheetViews>
  <sheetFormatPr defaultColWidth="0" defaultRowHeight="15.75" zeroHeight="1"/>
  <cols>
    <col min="1" max="1" width="15.625" bestFit="1" customWidth="1"/>
    <col min="2" max="2" width="11" customWidth="1"/>
    <col min="3" max="3" width="8.5" style="7" bestFit="1" customWidth="1"/>
    <col min="4" max="4" width="2.875" style="5" customWidth="1"/>
    <col min="5" max="6" width="30.875" style="5" customWidth="1"/>
    <col min="7" max="8" width="51" style="5" customWidth="1"/>
    <col min="9" max="12" width="11" style="2" customWidth="1"/>
    <col min="13" max="13" width="11" customWidth="1"/>
    <col min="14" max="16384" width="11" hidden="1"/>
  </cols>
  <sheetData>
    <row r="1" spans="1:13">
      <c r="A1" s="78" t="s">
        <v>0</v>
      </c>
      <c r="B1" s="11"/>
      <c r="C1" s="12"/>
      <c r="E1" s="145">
        <f>IF(B1&lt;'ETAP II'!B2,"Ten etap zaczyna się przed zakończeniem poprzedniego!",0)</f>
        <v>0</v>
      </c>
      <c r="F1" s="145"/>
      <c r="G1" s="145"/>
    </row>
    <row r="2" spans="1:13">
      <c r="A2" s="78" t="s">
        <v>1</v>
      </c>
      <c r="B2" s="11"/>
      <c r="C2" s="12"/>
    </row>
    <row r="3" spans="1:13">
      <c r="A3" s="78" t="s">
        <v>35</v>
      </c>
      <c r="B3" s="80">
        <f>B2-B1+1</f>
        <v>1</v>
      </c>
      <c r="C3" s="17"/>
    </row>
    <row r="4" spans="1:13">
      <c r="A4" s="78" t="s">
        <v>36</v>
      </c>
      <c r="B4" s="80">
        <f>SUM(B5:B7)</f>
        <v>0</v>
      </c>
      <c r="C4" s="82" t="e">
        <f>SUM(C5:C7)</f>
        <v>#DIV/0!</v>
      </c>
    </row>
    <row r="5" spans="1:13">
      <c r="A5" s="79" t="s">
        <v>12</v>
      </c>
      <c r="B5" s="80">
        <f>I23</f>
        <v>0</v>
      </c>
      <c r="C5" s="82" t="e">
        <f>B5/B$4</f>
        <v>#DIV/0!</v>
      </c>
    </row>
    <row r="6" spans="1:13">
      <c r="A6" s="79" t="s">
        <v>13</v>
      </c>
      <c r="B6" s="80">
        <f>I42</f>
        <v>0</v>
      </c>
      <c r="C6" s="82" t="e">
        <f>B6/B$4</f>
        <v>#DIV/0!</v>
      </c>
    </row>
    <row r="7" spans="1:13">
      <c r="A7" s="79" t="s">
        <v>14</v>
      </c>
      <c r="B7" s="80">
        <f>I62</f>
        <v>0</v>
      </c>
      <c r="C7" s="82" t="e">
        <f>B7/B$4</f>
        <v>#DIV/0!</v>
      </c>
    </row>
    <row r="8" spans="1:13"/>
    <row r="9" spans="1:13" ht="54" customHeight="1">
      <c r="D9" s="142" t="s">
        <v>115</v>
      </c>
      <c r="E9" s="147"/>
      <c r="F9" s="148"/>
      <c r="G9" s="137"/>
      <c r="H9" s="137"/>
      <c r="I9" s="137"/>
      <c r="J9" s="137"/>
      <c r="K9" s="137"/>
      <c r="L9" s="137"/>
    </row>
    <row r="10" spans="1:13" ht="54" customHeight="1">
      <c r="D10" s="142" t="s">
        <v>114</v>
      </c>
      <c r="E10" s="147"/>
      <c r="F10" s="148"/>
      <c r="G10" s="116"/>
      <c r="H10" s="116"/>
      <c r="I10" s="116"/>
      <c r="J10" s="116"/>
      <c r="K10" s="116"/>
      <c r="L10" s="116"/>
    </row>
    <row r="11" spans="1:13"/>
    <row r="12" spans="1:13">
      <c r="D12" s="146" t="s">
        <v>6</v>
      </c>
      <c r="E12" s="146"/>
      <c r="F12" s="110"/>
      <c r="G12" s="18"/>
      <c r="H12" s="18"/>
      <c r="I12" s="19"/>
      <c r="J12" s="19"/>
      <c r="K12" s="19"/>
      <c r="L12" s="19"/>
      <c r="M12" s="55"/>
    </row>
    <row r="13" spans="1:13" ht="31.5" customHeight="1">
      <c r="C13" s="144"/>
      <c r="D13" s="72" t="s">
        <v>4</v>
      </c>
      <c r="E13" s="72" t="s">
        <v>3</v>
      </c>
      <c r="F13" s="139" t="s">
        <v>109</v>
      </c>
      <c r="G13" s="140"/>
      <c r="H13" s="141"/>
      <c r="I13" s="73" t="s">
        <v>16</v>
      </c>
      <c r="J13" s="73" t="s">
        <v>15</v>
      </c>
      <c r="K13" s="73" t="s">
        <v>17</v>
      </c>
      <c r="L13" s="73" t="s">
        <v>18</v>
      </c>
      <c r="M13" s="101" t="s">
        <v>118</v>
      </c>
    </row>
    <row r="14" spans="1:13" ht="31.5">
      <c r="C14" s="144"/>
      <c r="D14" s="72">
        <v>1</v>
      </c>
      <c r="E14" s="74" t="str">
        <f>Zespół!B3 &amp; " " &amp;Zespół!C3 &amp; "
(" &amp; Zespół!D3 &amp; ")"</f>
        <v xml:space="preserve"> 
()</v>
      </c>
      <c r="F14" s="149"/>
      <c r="G14" s="150"/>
      <c r="H14" s="151"/>
      <c r="I14" s="63"/>
      <c r="J14" s="63"/>
      <c r="K14" s="75" t="str">
        <f t="shared" ref="K14:K22" si="0">IF(J14=0,"n/a ",I14/J14)</f>
        <v xml:space="preserve">n/a </v>
      </c>
      <c r="L14" s="75" t="str">
        <f>IF(J14=0,"n/a ",J14/(B$3/30))</f>
        <v xml:space="preserve">n/a </v>
      </c>
      <c r="M14" s="102" t="e">
        <f>K14*160</f>
        <v>#VALUE!</v>
      </c>
    </row>
    <row r="15" spans="1:13" ht="31.5">
      <c r="C15" s="144"/>
      <c r="D15" s="72">
        <v>2</v>
      </c>
      <c r="E15" s="74" t="str">
        <f>Zespół!B4 &amp; " " &amp;Zespół!C4 &amp; "
(" &amp; Zespół!D4 &amp; ")"</f>
        <v xml:space="preserve"> 
()</v>
      </c>
      <c r="F15" s="149"/>
      <c r="G15" s="150"/>
      <c r="H15" s="151"/>
      <c r="I15" s="63"/>
      <c r="J15" s="63"/>
      <c r="K15" s="75" t="str">
        <f t="shared" si="0"/>
        <v xml:space="preserve">n/a </v>
      </c>
      <c r="L15" s="75" t="str">
        <f t="shared" ref="L15:L22" si="1">IF(J15=0,"n/a ",J15/(B$3/30))</f>
        <v xml:space="preserve">n/a </v>
      </c>
      <c r="M15" s="102" t="e">
        <f t="shared" ref="M15:M22" si="2">K15*160</f>
        <v>#VALUE!</v>
      </c>
    </row>
    <row r="16" spans="1:13" ht="31.5">
      <c r="C16" s="144"/>
      <c r="D16" s="72">
        <v>3</v>
      </c>
      <c r="E16" s="74" t="str">
        <f>Zespół!B5 &amp; " " &amp;Zespół!C5 &amp; "
(" &amp; Zespół!D5 &amp; ")"</f>
        <v xml:space="preserve"> 
()</v>
      </c>
      <c r="F16" s="149"/>
      <c r="G16" s="150"/>
      <c r="H16" s="151"/>
      <c r="I16" s="63"/>
      <c r="J16" s="63"/>
      <c r="K16" s="75" t="str">
        <f t="shared" si="0"/>
        <v xml:space="preserve">n/a </v>
      </c>
      <c r="L16" s="75" t="str">
        <f t="shared" si="1"/>
        <v xml:space="preserve">n/a </v>
      </c>
      <c r="M16" s="102" t="e">
        <f t="shared" si="2"/>
        <v>#VALUE!</v>
      </c>
    </row>
    <row r="17" spans="3:13" ht="31.5">
      <c r="C17" s="144"/>
      <c r="D17" s="72">
        <v>4</v>
      </c>
      <c r="E17" s="74" t="str">
        <f>Zespół!B6 &amp; " " &amp;Zespół!C6 &amp; "
(" &amp; Zespół!D6 &amp; ")"</f>
        <v xml:space="preserve"> 
()</v>
      </c>
      <c r="F17" s="149"/>
      <c r="G17" s="150"/>
      <c r="H17" s="151"/>
      <c r="I17" s="63"/>
      <c r="J17" s="63"/>
      <c r="K17" s="75" t="str">
        <f t="shared" si="0"/>
        <v xml:space="preserve">n/a </v>
      </c>
      <c r="L17" s="75" t="str">
        <f t="shared" si="1"/>
        <v xml:space="preserve">n/a </v>
      </c>
      <c r="M17" s="106" t="e">
        <f t="shared" si="2"/>
        <v>#VALUE!</v>
      </c>
    </row>
    <row r="18" spans="3:13" ht="31.5">
      <c r="C18" s="144"/>
      <c r="D18" s="72">
        <v>5</v>
      </c>
      <c r="E18" s="74" t="str">
        <f>Zespół!B7 &amp; " " &amp;Zespół!C7 &amp; "
(" &amp; Zespół!D7 &amp; ")"</f>
        <v xml:space="preserve"> 
()</v>
      </c>
      <c r="F18" s="149"/>
      <c r="G18" s="150"/>
      <c r="H18" s="151"/>
      <c r="I18" s="63"/>
      <c r="J18" s="63"/>
      <c r="K18" s="75" t="str">
        <f t="shared" si="0"/>
        <v xml:space="preserve">n/a </v>
      </c>
      <c r="L18" s="75" t="str">
        <f t="shared" si="1"/>
        <v xml:space="preserve">n/a </v>
      </c>
      <c r="M18" s="106" t="e">
        <f t="shared" si="2"/>
        <v>#VALUE!</v>
      </c>
    </row>
    <row r="19" spans="3:13" ht="31.5">
      <c r="C19" s="144"/>
      <c r="D19" s="72">
        <v>6</v>
      </c>
      <c r="E19" s="74" t="str">
        <f>Zespół!B8 &amp; " " &amp;Zespół!C8 &amp; "
(" &amp; Zespół!D8 &amp; ")"</f>
        <v xml:space="preserve"> 
()</v>
      </c>
      <c r="F19" s="149"/>
      <c r="G19" s="150"/>
      <c r="H19" s="151"/>
      <c r="I19" s="63"/>
      <c r="J19" s="63"/>
      <c r="K19" s="75" t="str">
        <f t="shared" si="0"/>
        <v xml:space="preserve">n/a </v>
      </c>
      <c r="L19" s="75" t="str">
        <f t="shared" si="1"/>
        <v xml:space="preserve">n/a </v>
      </c>
      <c r="M19" s="106" t="e">
        <f t="shared" si="2"/>
        <v>#VALUE!</v>
      </c>
    </row>
    <row r="20" spans="3:13" ht="31.5">
      <c r="C20" s="144"/>
      <c r="D20" s="72">
        <v>7</v>
      </c>
      <c r="E20" s="74" t="str">
        <f>Zespół!B9 &amp; " " &amp;Zespół!C9 &amp; "
(" &amp; Zespół!D9 &amp; ")"</f>
        <v xml:space="preserve"> 
()</v>
      </c>
      <c r="F20" s="149"/>
      <c r="G20" s="150"/>
      <c r="H20" s="151"/>
      <c r="I20" s="63"/>
      <c r="J20" s="63"/>
      <c r="K20" s="75" t="str">
        <f t="shared" si="0"/>
        <v xml:space="preserve">n/a </v>
      </c>
      <c r="L20" s="75" t="str">
        <f t="shared" si="1"/>
        <v xml:space="preserve">n/a </v>
      </c>
      <c r="M20" s="106" t="e">
        <f t="shared" si="2"/>
        <v>#VALUE!</v>
      </c>
    </row>
    <row r="21" spans="3:13" ht="31.5">
      <c r="C21" s="144"/>
      <c r="D21" s="72">
        <v>8</v>
      </c>
      <c r="E21" s="74" t="str">
        <f>Zespół!B10 &amp; " " &amp;Zespół!C10 &amp; "
(" &amp; Zespół!D10 &amp; ")"</f>
        <v xml:space="preserve"> 
()</v>
      </c>
      <c r="F21" s="149"/>
      <c r="G21" s="150"/>
      <c r="H21" s="151"/>
      <c r="I21" s="63"/>
      <c r="J21" s="63"/>
      <c r="K21" s="75" t="str">
        <f t="shared" si="0"/>
        <v xml:space="preserve">n/a </v>
      </c>
      <c r="L21" s="75" t="str">
        <f t="shared" si="1"/>
        <v xml:space="preserve">n/a </v>
      </c>
      <c r="M21" s="106" t="e">
        <f t="shared" si="2"/>
        <v>#VALUE!</v>
      </c>
    </row>
    <row r="22" spans="3:13" ht="31.5">
      <c r="C22" s="144"/>
      <c r="D22" s="72">
        <v>9</v>
      </c>
      <c r="E22" s="74" t="str">
        <f>Zespół!B11 &amp; " " &amp;Zespół!C11 &amp; "
(" &amp; Zespół!D11 &amp; ")"</f>
        <v xml:space="preserve"> 
()</v>
      </c>
      <c r="F22" s="149"/>
      <c r="G22" s="150"/>
      <c r="H22" s="151"/>
      <c r="I22" s="63"/>
      <c r="J22" s="63"/>
      <c r="K22" s="75" t="str">
        <f t="shared" si="0"/>
        <v xml:space="preserve">n/a </v>
      </c>
      <c r="L22" s="75" t="str">
        <f t="shared" si="1"/>
        <v xml:space="preserve">n/a </v>
      </c>
      <c r="M22" s="106" t="e">
        <f t="shared" si="2"/>
        <v>#VALUE!</v>
      </c>
    </row>
    <row r="23" spans="3:13">
      <c r="C23" s="9"/>
      <c r="D23" s="10"/>
      <c r="E23" s="10"/>
      <c r="F23" s="10"/>
      <c r="G23" s="10"/>
      <c r="H23" s="76" t="s">
        <v>11</v>
      </c>
      <c r="I23" s="77">
        <f>SUM(I14:I22)</f>
        <v>0</v>
      </c>
      <c r="J23" s="77">
        <f>SUM(J14:J22)</f>
        <v>0</v>
      </c>
      <c r="K23" s="64"/>
      <c r="L23" s="64"/>
    </row>
    <row r="24" spans="3:13"/>
    <row r="25" spans="3:13">
      <c r="D25" s="146" t="s">
        <v>5</v>
      </c>
      <c r="E25" s="146"/>
      <c r="F25" s="110"/>
      <c r="G25" s="18"/>
      <c r="H25" s="18"/>
      <c r="I25" s="19"/>
    </row>
    <row r="26" spans="3:13" ht="65.25" customHeight="1">
      <c r="D26" s="83" t="s">
        <v>4</v>
      </c>
      <c r="E26" s="109" t="s">
        <v>7</v>
      </c>
      <c r="F26" s="108" t="s">
        <v>119</v>
      </c>
      <c r="G26" s="109" t="s">
        <v>8</v>
      </c>
      <c r="H26" s="109" t="s">
        <v>9</v>
      </c>
      <c r="I26" s="73" t="s">
        <v>16</v>
      </c>
    </row>
    <row r="27" spans="3:13">
      <c r="D27" s="85">
        <v>1</v>
      </c>
      <c r="E27" s="33"/>
      <c r="F27" s="33"/>
      <c r="G27" s="33"/>
      <c r="H27" s="33"/>
      <c r="I27" s="66"/>
    </row>
    <row r="28" spans="3:13">
      <c r="D28" s="85">
        <v>2</v>
      </c>
      <c r="E28" s="33"/>
      <c r="F28" s="33"/>
      <c r="G28" s="33"/>
      <c r="H28" s="33"/>
      <c r="I28" s="66"/>
    </row>
    <row r="29" spans="3:13">
      <c r="D29" s="85">
        <v>3</v>
      </c>
      <c r="E29" s="33"/>
      <c r="F29" s="33"/>
      <c r="G29" s="33"/>
      <c r="H29" s="33"/>
      <c r="I29" s="66"/>
    </row>
    <row r="30" spans="3:13">
      <c r="D30" s="85">
        <v>4</v>
      </c>
      <c r="E30" s="33"/>
      <c r="F30" s="33"/>
      <c r="G30" s="33"/>
      <c r="H30" s="33"/>
      <c r="I30" s="66"/>
    </row>
    <row r="31" spans="3:13">
      <c r="D31" s="85">
        <v>5</v>
      </c>
      <c r="E31" s="33"/>
      <c r="F31" s="33"/>
      <c r="G31" s="33"/>
      <c r="H31" s="33"/>
      <c r="I31" s="66"/>
    </row>
    <row r="32" spans="3:13">
      <c r="D32" s="85">
        <v>6</v>
      </c>
      <c r="E32" s="33"/>
      <c r="F32" s="33"/>
      <c r="G32" s="33"/>
      <c r="H32" s="33"/>
      <c r="I32" s="66"/>
    </row>
    <row r="33" spans="4:10">
      <c r="D33" s="85">
        <v>7</v>
      </c>
      <c r="E33" s="33"/>
      <c r="F33" s="33"/>
      <c r="G33" s="33"/>
      <c r="H33" s="33"/>
      <c r="I33" s="66"/>
    </row>
    <row r="34" spans="4:10">
      <c r="D34" s="85">
        <v>8</v>
      </c>
      <c r="E34" s="33"/>
      <c r="F34" s="33"/>
      <c r="G34" s="33"/>
      <c r="H34" s="33"/>
      <c r="I34" s="66"/>
    </row>
    <row r="35" spans="4:10">
      <c r="D35" s="85">
        <v>9</v>
      </c>
      <c r="E35" s="33"/>
      <c r="F35" s="33"/>
      <c r="G35" s="33"/>
      <c r="H35" s="33"/>
      <c r="I35" s="66"/>
    </row>
    <row r="36" spans="4:10">
      <c r="D36" s="85">
        <v>10</v>
      </c>
      <c r="E36" s="33"/>
      <c r="F36" s="33"/>
      <c r="G36" s="33"/>
      <c r="H36" s="33"/>
      <c r="I36" s="66"/>
    </row>
    <row r="37" spans="4:10">
      <c r="D37" s="85">
        <v>11</v>
      </c>
      <c r="E37" s="33"/>
      <c r="F37" s="33"/>
      <c r="G37" s="33"/>
      <c r="H37" s="33"/>
      <c r="I37" s="66"/>
    </row>
    <row r="38" spans="4:10">
      <c r="D38" s="85">
        <v>12</v>
      </c>
      <c r="E38" s="33"/>
      <c r="F38" s="33"/>
      <c r="G38" s="33"/>
      <c r="H38" s="33"/>
      <c r="I38" s="66"/>
    </row>
    <row r="39" spans="4:10">
      <c r="D39" s="85">
        <v>13</v>
      </c>
      <c r="E39" s="33"/>
      <c r="F39" s="33"/>
      <c r="G39" s="33"/>
      <c r="H39" s="33"/>
      <c r="I39" s="66"/>
    </row>
    <row r="40" spans="4:10">
      <c r="D40" s="85">
        <v>14</v>
      </c>
      <c r="E40" s="33"/>
      <c r="F40" s="33"/>
      <c r="G40" s="33"/>
      <c r="H40" s="33"/>
      <c r="I40" s="66"/>
    </row>
    <row r="41" spans="4:10">
      <c r="D41" s="85">
        <v>15</v>
      </c>
      <c r="E41" s="33"/>
      <c r="F41" s="33"/>
      <c r="G41" s="33"/>
      <c r="H41" s="21"/>
      <c r="I41" s="67"/>
    </row>
    <row r="42" spans="4:10">
      <c r="H42" s="76" t="s">
        <v>11</v>
      </c>
      <c r="I42" s="86">
        <f>SUM(I27:I41)</f>
        <v>0</v>
      </c>
      <c r="J42" s="30"/>
    </row>
    <row r="43" spans="4:10">
      <c r="H43" s="20"/>
      <c r="I43" s="86">
        <f>SUMIF(I27:I41,"&gt;" &amp;J43,I27:I41)</f>
        <v>0</v>
      </c>
      <c r="J43" s="30">
        <v>3500</v>
      </c>
    </row>
    <row r="44" spans="4:10"/>
    <row r="45" spans="4:10">
      <c r="D45" s="71" t="s">
        <v>19</v>
      </c>
      <c r="E45" s="71"/>
      <c r="F45" s="71"/>
      <c r="G45" s="14"/>
      <c r="H45" s="14"/>
      <c r="I45" s="15"/>
    </row>
    <row r="46" spans="4:10" ht="62.25" customHeight="1">
      <c r="D46" s="83" t="s">
        <v>4</v>
      </c>
      <c r="E46" s="109" t="s">
        <v>7</v>
      </c>
      <c r="F46" s="108" t="s">
        <v>119</v>
      </c>
      <c r="G46" s="109" t="s">
        <v>83</v>
      </c>
      <c r="H46" s="109" t="s">
        <v>9</v>
      </c>
      <c r="I46" s="73" t="s">
        <v>16</v>
      </c>
      <c r="J46" s="73" t="s">
        <v>10</v>
      </c>
    </row>
    <row r="47" spans="4:10">
      <c r="D47" s="85">
        <v>1</v>
      </c>
      <c r="E47" s="33"/>
      <c r="F47" s="33"/>
      <c r="G47" s="33"/>
      <c r="H47" s="33"/>
      <c r="I47" s="66"/>
      <c r="J47" s="16"/>
    </row>
    <row r="48" spans="4:10">
      <c r="D48" s="85">
        <v>2</v>
      </c>
      <c r="E48" s="33"/>
      <c r="F48" s="33"/>
      <c r="G48" s="33"/>
      <c r="H48" s="33"/>
      <c r="I48" s="66"/>
      <c r="J48" s="16"/>
    </row>
    <row r="49" spans="4:10">
      <c r="D49" s="85">
        <v>3</v>
      </c>
      <c r="E49" s="33"/>
      <c r="F49" s="33"/>
      <c r="G49" s="33"/>
      <c r="H49" s="33"/>
      <c r="I49" s="66"/>
      <c r="J49" s="16"/>
    </row>
    <row r="50" spans="4:10">
      <c r="D50" s="85">
        <v>4</v>
      </c>
      <c r="E50" s="33"/>
      <c r="F50" s="33"/>
      <c r="G50" s="33"/>
      <c r="H50" s="33"/>
      <c r="I50" s="66"/>
      <c r="J50" s="16"/>
    </row>
    <row r="51" spans="4:10">
      <c r="D51" s="85">
        <v>5</v>
      </c>
      <c r="E51" s="33"/>
      <c r="F51" s="33"/>
      <c r="G51" s="33"/>
      <c r="H51" s="33"/>
      <c r="I51" s="66"/>
      <c r="J51" s="16"/>
    </row>
    <row r="52" spans="4:10">
      <c r="D52" s="85">
        <v>6</v>
      </c>
      <c r="E52" s="33"/>
      <c r="F52" s="33"/>
      <c r="G52" s="33"/>
      <c r="H52" s="33"/>
      <c r="I52" s="66"/>
      <c r="J52" s="16"/>
    </row>
    <row r="53" spans="4:10">
      <c r="D53" s="85">
        <v>7</v>
      </c>
      <c r="E53" s="33"/>
      <c r="F53" s="33"/>
      <c r="G53" s="33"/>
      <c r="H53" s="33"/>
      <c r="I53" s="66"/>
      <c r="J53" s="16"/>
    </row>
    <row r="54" spans="4:10">
      <c r="D54" s="85">
        <v>8</v>
      </c>
      <c r="E54" s="33"/>
      <c r="F54" s="33"/>
      <c r="G54" s="33"/>
      <c r="H54" s="33"/>
      <c r="I54" s="66"/>
      <c r="J54" s="16"/>
    </row>
    <row r="55" spans="4:10">
      <c r="D55" s="85">
        <v>9</v>
      </c>
      <c r="E55" s="33"/>
      <c r="F55" s="33"/>
      <c r="G55" s="33"/>
      <c r="H55" s="33"/>
      <c r="I55" s="66"/>
      <c r="J55" s="16"/>
    </row>
    <row r="56" spans="4:10">
      <c r="D56" s="85">
        <v>10</v>
      </c>
      <c r="E56" s="33"/>
      <c r="F56" s="33"/>
      <c r="G56" s="33"/>
      <c r="H56" s="33"/>
      <c r="I56" s="66"/>
      <c r="J56" s="16"/>
    </row>
    <row r="57" spans="4:10">
      <c r="D57" s="85">
        <v>11</v>
      </c>
      <c r="E57" s="33"/>
      <c r="F57" s="33"/>
      <c r="G57" s="33"/>
      <c r="H57" s="33"/>
      <c r="I57" s="66"/>
      <c r="J57" s="16"/>
    </row>
    <row r="58" spans="4:10">
      <c r="D58" s="85">
        <v>12</v>
      </c>
      <c r="E58" s="33"/>
      <c r="F58" s="33"/>
      <c r="G58" s="33"/>
      <c r="H58" s="33"/>
      <c r="I58" s="66"/>
      <c r="J58" s="16"/>
    </row>
    <row r="59" spans="4:10">
      <c r="D59" s="85">
        <v>13</v>
      </c>
      <c r="E59" s="33"/>
      <c r="F59" s="33"/>
      <c r="G59" s="33"/>
      <c r="H59" s="33"/>
      <c r="I59" s="66"/>
      <c r="J59" s="16"/>
    </row>
    <row r="60" spans="4:10">
      <c r="D60" s="85">
        <v>14</v>
      </c>
      <c r="E60" s="33"/>
      <c r="F60" s="33"/>
      <c r="G60" s="33"/>
      <c r="H60" s="33"/>
      <c r="I60" s="66"/>
      <c r="J60" s="16"/>
    </row>
    <row r="61" spans="4:10">
      <c r="D61" s="85">
        <v>15</v>
      </c>
      <c r="E61" s="33"/>
      <c r="F61" s="33"/>
      <c r="G61" s="33"/>
      <c r="H61" s="33"/>
      <c r="I61" s="66"/>
      <c r="J61" s="16"/>
    </row>
    <row r="62" spans="4:10">
      <c r="H62" s="87" t="s">
        <v>11</v>
      </c>
      <c r="I62" s="88">
        <f>SUM(I47:I61)</f>
        <v>0</v>
      </c>
    </row>
    <row r="63" spans="4:10">
      <c r="D63" s="146" t="s">
        <v>2</v>
      </c>
      <c r="E63" s="146"/>
      <c r="F63" s="110"/>
      <c r="G63" s="14"/>
    </row>
    <row r="64" spans="4:10">
      <c r="D64" s="83" t="s">
        <v>4</v>
      </c>
      <c r="E64" s="83" t="s">
        <v>7</v>
      </c>
      <c r="F64" s="83"/>
      <c r="G64" s="83" t="s">
        <v>91</v>
      </c>
      <c r="H64" s="85" t="s">
        <v>90</v>
      </c>
    </row>
    <row r="65" spans="4:8">
      <c r="D65" s="85">
        <v>1</v>
      </c>
      <c r="E65" s="33"/>
      <c r="F65" s="33"/>
      <c r="G65" s="33"/>
      <c r="H65" s="33"/>
    </row>
    <row r="66" spans="4:8">
      <c r="D66" s="85">
        <v>2</v>
      </c>
      <c r="E66" s="33"/>
      <c r="F66" s="33"/>
      <c r="G66" s="33"/>
      <c r="H66" s="33"/>
    </row>
    <row r="67" spans="4:8">
      <c r="D67" s="85">
        <v>3</v>
      </c>
      <c r="E67" s="33"/>
      <c r="F67" s="33"/>
      <c r="G67" s="33"/>
      <c r="H67" s="33"/>
    </row>
    <row r="68" spans="4:8"/>
    <row r="69" spans="4:8"/>
    <row r="70" spans="4:8"/>
    <row r="71" spans="4:8"/>
    <row r="72" spans="4:8"/>
    <row r="73" spans="4:8"/>
    <row r="74" spans="4:8"/>
    <row r="75" spans="4:8"/>
    <row r="76" spans="4:8"/>
    <row r="77" spans="4:8"/>
    <row r="78" spans="4:8"/>
    <row r="79" spans="4:8"/>
    <row r="80" spans="4:8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</sheetData>
  <sheetProtection password="9FF9" sheet="1" objects="1" scenarios="1" formatCells="0" formatColumns="0" formatRows="0" selectLockedCells="1"/>
  <mergeCells count="19">
    <mergeCell ref="C13:C22"/>
    <mergeCell ref="F13:H13"/>
    <mergeCell ref="F14:H14"/>
    <mergeCell ref="F15:H15"/>
    <mergeCell ref="F16:H16"/>
    <mergeCell ref="F17:H17"/>
    <mergeCell ref="F18:H18"/>
    <mergeCell ref="E1:G1"/>
    <mergeCell ref="D63:E63"/>
    <mergeCell ref="D12:E12"/>
    <mergeCell ref="D25:E25"/>
    <mergeCell ref="G9:L9"/>
    <mergeCell ref="G10:L10"/>
    <mergeCell ref="F19:H19"/>
    <mergeCell ref="F20:H20"/>
    <mergeCell ref="F21:H21"/>
    <mergeCell ref="F22:H22"/>
    <mergeCell ref="D9:F9"/>
    <mergeCell ref="D10:F10"/>
  </mergeCells>
  <conditionalFormatting sqref="E1:F1">
    <cfRule type="cellIs" dxfId="5" priority="2" operator="greaterThan">
      <formula>0</formula>
    </cfRule>
    <cfRule type="cellIs" dxfId="4" priority="3" operator="equal">
      <formula>0</formula>
    </cfRule>
  </conditionalFormatting>
  <conditionalFormatting sqref="M14:M22">
    <cfRule type="cellIs" dxfId="3" priority="1" operator="greaterThan">
      <formula>16800</formula>
    </cfRule>
  </conditionalFormatting>
  <dataValidations count="2">
    <dataValidation type="textLength" operator="lessThanOrEqual" allowBlank="1" showInputMessage="1" showErrorMessage="1" errorTitle="Przekroczyłeś limit znaków." error="Opis celu etapu powinien być ujęty w max. 4000 znaków. " promptTitle="Opis celu etapu" prompt="Opis celu etapu powinien być ujęty w max. 500 znaków. _x000a_Opis powinien: wyjaśniać i uzasadniać zaplanowane zadania i prace rozwojowe, być spójny z kamieniami milowymi przewidzianymi w etapie; umożliwiać ocenę adekwatności zaplanowanych zadań i prac." sqref="G9:L9">
      <formula1>500</formula1>
    </dataValidation>
    <dataValidation type="textLength" operator="lessThanOrEqual" allowBlank="1" showInputMessage="1" showErrorMessage="1" errorTitle="Przekroczyłeś limit znaków." error="Opis celu etapu powinien być ujęty w max. 4000 znaków. " promptTitle="Opis celu etapu" prompt="Opis zadań etapu powinien być ujęty w max. 500 znaków. Optymalna ilość zadań w etapie: 2-5._x000a_Opis powinien: wyjaśniać i uzasadniać zaplanowane zadania, być spójny z kamieniami milowymi przewidzianymi w etapie; umożliwiać ocenę adekwatności zadań." sqref="G10:L10">
      <formula1>500</formula1>
    </dataValidation>
  </dataValidations>
  <printOptions horizontalCentered="1" verticalCentered="1"/>
  <pageMargins left="0.70866141732283461" right="0.70866141732283461" top="1.2992125984251968" bottom="0.74803149606299213" header="0.39370078740157483" footer="0.31496062992125984"/>
  <pageSetup paperSize="9" scale="51" orientation="landscape" r:id="rId1"/>
  <headerFooter>
    <oddHeader>&amp;L&amp;G&amp;R&amp;G</oddHeader>
  </headerFooter>
  <rowBreaks count="1" manualBreakCount="1">
    <brk id="43" max="16383" man="1"/>
  </row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lessThan" id="{8AFB4C27-14E7-4CE0-B3E2-DDEEF85401A4}">
            <xm:f>'ETAP III'!$B$2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M97"/>
  <sheetViews>
    <sheetView showGridLines="0" view="pageBreakPreview" zoomScale="50" zoomScaleNormal="75" zoomScaleSheetLayoutView="50" workbookViewId="0">
      <selection activeCell="G48" sqref="G48"/>
    </sheetView>
  </sheetViews>
  <sheetFormatPr defaultColWidth="0" defaultRowHeight="15.75" zeroHeight="1"/>
  <cols>
    <col min="1" max="1" width="15.625" bestFit="1" customWidth="1"/>
    <col min="2" max="2" width="11" customWidth="1"/>
    <col min="3" max="3" width="8.5" style="7" bestFit="1" customWidth="1"/>
    <col min="4" max="4" width="2.875" style="5" customWidth="1"/>
    <col min="5" max="6" width="30.875" style="5" customWidth="1"/>
    <col min="7" max="8" width="51" style="5" customWidth="1"/>
    <col min="9" max="12" width="11" style="2" customWidth="1"/>
    <col min="13" max="13" width="11" customWidth="1"/>
    <col min="14" max="16384" width="11" hidden="1"/>
  </cols>
  <sheetData>
    <row r="1" spans="1:13">
      <c r="A1" s="78" t="s">
        <v>0</v>
      </c>
      <c r="B1" s="11"/>
      <c r="C1" s="12"/>
      <c r="E1" s="145">
        <f>IF(B1&lt;'ETAP II'!B2,"Ten etap zaczyna się przed zakończeniem poprzedniego!",0)</f>
        <v>0</v>
      </c>
      <c r="F1" s="145"/>
      <c r="G1" s="145"/>
    </row>
    <row r="2" spans="1:13">
      <c r="A2" s="78" t="s">
        <v>1</v>
      </c>
      <c r="B2" s="11"/>
      <c r="C2" s="12"/>
    </row>
    <row r="3" spans="1:13">
      <c r="A3" s="78" t="s">
        <v>35</v>
      </c>
      <c r="B3" s="80">
        <f>B2-B1+1</f>
        <v>1</v>
      </c>
      <c r="C3" s="17"/>
    </row>
    <row r="4" spans="1:13">
      <c r="A4" s="78" t="s">
        <v>36</v>
      </c>
      <c r="B4" s="80">
        <f>SUM(B5:B7)</f>
        <v>0</v>
      </c>
      <c r="C4" s="82" t="e">
        <f>SUM(C5:C7)</f>
        <v>#DIV/0!</v>
      </c>
    </row>
    <row r="5" spans="1:13">
      <c r="A5" s="79" t="s">
        <v>12</v>
      </c>
      <c r="B5" s="80">
        <f>I23</f>
        <v>0</v>
      </c>
      <c r="C5" s="82" t="e">
        <f>B5/B$4</f>
        <v>#DIV/0!</v>
      </c>
    </row>
    <row r="6" spans="1:13">
      <c r="A6" s="79" t="s">
        <v>13</v>
      </c>
      <c r="B6" s="80">
        <f>I42</f>
        <v>0</v>
      </c>
      <c r="C6" s="82" t="e">
        <f>B6/B$4</f>
        <v>#DIV/0!</v>
      </c>
    </row>
    <row r="7" spans="1:13">
      <c r="A7" s="79" t="s">
        <v>14</v>
      </c>
      <c r="B7" s="80">
        <f>I62</f>
        <v>0</v>
      </c>
      <c r="C7" s="82" t="e">
        <f>B7/B$4</f>
        <v>#DIV/0!</v>
      </c>
    </row>
    <row r="8" spans="1:13"/>
    <row r="9" spans="1:13" ht="54" customHeight="1">
      <c r="D9" s="142" t="s">
        <v>115</v>
      </c>
      <c r="E9" s="147"/>
      <c r="F9" s="148"/>
      <c r="G9" s="137"/>
      <c r="H9" s="137"/>
      <c r="I9" s="137"/>
      <c r="J9" s="137"/>
      <c r="K9" s="137"/>
      <c r="L9" s="137"/>
    </row>
    <row r="10" spans="1:13" ht="54" customHeight="1">
      <c r="D10" s="142" t="s">
        <v>114</v>
      </c>
      <c r="E10" s="147"/>
      <c r="F10" s="148"/>
      <c r="G10" s="116"/>
      <c r="H10" s="116"/>
      <c r="I10" s="116"/>
      <c r="J10" s="116"/>
      <c r="K10" s="116"/>
      <c r="L10" s="116"/>
    </row>
    <row r="11" spans="1:13"/>
    <row r="12" spans="1:13">
      <c r="D12" s="146" t="s">
        <v>6</v>
      </c>
      <c r="E12" s="146"/>
      <c r="F12" s="110"/>
      <c r="G12" s="18"/>
      <c r="H12" s="18"/>
      <c r="I12" s="19"/>
      <c r="J12" s="19"/>
      <c r="K12" s="19"/>
      <c r="L12" s="19"/>
      <c r="M12" s="55"/>
    </row>
    <row r="13" spans="1:13" ht="31.5" customHeight="1">
      <c r="C13" s="144"/>
      <c r="D13" s="72" t="s">
        <v>4</v>
      </c>
      <c r="E13" s="72" t="s">
        <v>3</v>
      </c>
      <c r="F13" s="139" t="s">
        <v>109</v>
      </c>
      <c r="G13" s="140"/>
      <c r="H13" s="141"/>
      <c r="I13" s="73" t="s">
        <v>16</v>
      </c>
      <c r="J13" s="73" t="s">
        <v>15</v>
      </c>
      <c r="K13" s="73" t="s">
        <v>17</v>
      </c>
      <c r="L13" s="73" t="s">
        <v>18</v>
      </c>
      <c r="M13" s="101" t="s">
        <v>118</v>
      </c>
    </row>
    <row r="14" spans="1:13" ht="31.5">
      <c r="C14" s="144"/>
      <c r="D14" s="72">
        <v>1</v>
      </c>
      <c r="E14" s="74" t="str">
        <f>Zespół!B3 &amp; " " &amp;Zespół!C3 &amp; "
(" &amp; Zespół!D3 &amp; ")"</f>
        <v xml:space="preserve"> 
()</v>
      </c>
      <c r="F14" s="149"/>
      <c r="G14" s="150"/>
      <c r="H14" s="151"/>
      <c r="I14" s="63"/>
      <c r="J14" s="63"/>
      <c r="K14" s="75" t="str">
        <f t="shared" ref="K14:K22" si="0">IF(J14=0,"n/a ",I14/J14)</f>
        <v xml:space="preserve">n/a </v>
      </c>
      <c r="L14" s="75" t="str">
        <f>IF(J14=0,"n/a ",J14/(B$3/30))</f>
        <v xml:space="preserve">n/a </v>
      </c>
      <c r="M14" s="104" t="e">
        <f>K14*160</f>
        <v>#VALUE!</v>
      </c>
    </row>
    <row r="15" spans="1:13" ht="31.5">
      <c r="C15" s="144"/>
      <c r="D15" s="72">
        <v>2</v>
      </c>
      <c r="E15" s="74" t="str">
        <f>Zespół!B4 &amp; " " &amp;Zespół!C4 &amp; "
(" &amp; Zespół!D4 &amp; ")"</f>
        <v xml:space="preserve"> 
()</v>
      </c>
      <c r="F15" s="149"/>
      <c r="G15" s="150"/>
      <c r="H15" s="151"/>
      <c r="I15" s="63"/>
      <c r="J15" s="63"/>
      <c r="K15" s="75" t="str">
        <f t="shared" si="0"/>
        <v xml:space="preserve">n/a </v>
      </c>
      <c r="L15" s="75" t="str">
        <f t="shared" ref="L15:L22" si="1">IF(J15=0,"n/a ",J15/(B$3/30))</f>
        <v xml:space="preserve">n/a </v>
      </c>
      <c r="M15" s="104" t="e">
        <f t="shared" ref="M15:M22" si="2">K15*160</f>
        <v>#VALUE!</v>
      </c>
    </row>
    <row r="16" spans="1:13" ht="31.5">
      <c r="C16" s="144"/>
      <c r="D16" s="72">
        <v>3</v>
      </c>
      <c r="E16" s="74" t="str">
        <f>Zespół!B5 &amp; " " &amp;Zespół!C5 &amp; "
(" &amp; Zespół!D5 &amp; ")"</f>
        <v xml:space="preserve"> 
()</v>
      </c>
      <c r="F16" s="149"/>
      <c r="G16" s="150"/>
      <c r="H16" s="151"/>
      <c r="I16" s="63"/>
      <c r="J16" s="63"/>
      <c r="K16" s="75" t="str">
        <f t="shared" si="0"/>
        <v xml:space="preserve">n/a </v>
      </c>
      <c r="L16" s="75" t="str">
        <f t="shared" si="1"/>
        <v xml:space="preserve">n/a </v>
      </c>
      <c r="M16" s="104" t="e">
        <f t="shared" si="2"/>
        <v>#VALUE!</v>
      </c>
    </row>
    <row r="17" spans="3:13" ht="31.5">
      <c r="C17" s="144"/>
      <c r="D17" s="72">
        <v>4</v>
      </c>
      <c r="E17" s="74" t="str">
        <f>Zespół!B6 &amp; " " &amp;Zespół!C6 &amp; "
(" &amp; Zespół!D6 &amp; ")"</f>
        <v xml:space="preserve"> 
()</v>
      </c>
      <c r="F17" s="149"/>
      <c r="G17" s="150"/>
      <c r="H17" s="151"/>
      <c r="I17" s="63"/>
      <c r="J17" s="63"/>
      <c r="K17" s="75" t="str">
        <f t="shared" si="0"/>
        <v xml:space="preserve">n/a </v>
      </c>
      <c r="L17" s="75" t="str">
        <f t="shared" si="1"/>
        <v xml:space="preserve">n/a </v>
      </c>
      <c r="M17" s="105" t="e">
        <f t="shared" si="2"/>
        <v>#VALUE!</v>
      </c>
    </row>
    <row r="18" spans="3:13" ht="31.5">
      <c r="C18" s="144"/>
      <c r="D18" s="72">
        <v>5</v>
      </c>
      <c r="E18" s="74" t="str">
        <f>Zespół!B7 &amp; " " &amp;Zespół!C7 &amp; "
(" &amp; Zespół!D7 &amp; ")"</f>
        <v xml:space="preserve"> 
()</v>
      </c>
      <c r="F18" s="149"/>
      <c r="G18" s="150"/>
      <c r="H18" s="151"/>
      <c r="I18" s="63"/>
      <c r="J18" s="63"/>
      <c r="K18" s="75" t="str">
        <f t="shared" si="0"/>
        <v xml:space="preserve">n/a </v>
      </c>
      <c r="L18" s="75" t="str">
        <f t="shared" si="1"/>
        <v xml:space="preserve">n/a </v>
      </c>
      <c r="M18" s="105" t="e">
        <f t="shared" si="2"/>
        <v>#VALUE!</v>
      </c>
    </row>
    <row r="19" spans="3:13" ht="31.5">
      <c r="C19" s="144"/>
      <c r="D19" s="72">
        <v>6</v>
      </c>
      <c r="E19" s="74" t="str">
        <f>Zespół!B8 &amp; " " &amp;Zespół!C8 &amp; "
(" &amp; Zespół!D8 &amp; ")"</f>
        <v xml:space="preserve"> 
()</v>
      </c>
      <c r="F19" s="149"/>
      <c r="G19" s="150"/>
      <c r="H19" s="151"/>
      <c r="I19" s="63"/>
      <c r="J19" s="63"/>
      <c r="K19" s="75" t="str">
        <f t="shared" si="0"/>
        <v xml:space="preserve">n/a </v>
      </c>
      <c r="L19" s="75" t="str">
        <f t="shared" si="1"/>
        <v xml:space="preserve">n/a </v>
      </c>
      <c r="M19" s="105" t="e">
        <f t="shared" si="2"/>
        <v>#VALUE!</v>
      </c>
    </row>
    <row r="20" spans="3:13" ht="31.5">
      <c r="C20" s="144"/>
      <c r="D20" s="72">
        <v>7</v>
      </c>
      <c r="E20" s="74" t="str">
        <f>Zespół!B9 &amp; " " &amp;Zespół!C9 &amp; "
(" &amp; Zespół!D9 &amp; ")"</f>
        <v xml:space="preserve"> 
()</v>
      </c>
      <c r="F20" s="149"/>
      <c r="G20" s="150"/>
      <c r="H20" s="151"/>
      <c r="I20" s="63"/>
      <c r="J20" s="63"/>
      <c r="K20" s="75" t="str">
        <f t="shared" si="0"/>
        <v xml:space="preserve">n/a </v>
      </c>
      <c r="L20" s="75" t="str">
        <f t="shared" si="1"/>
        <v xml:space="preserve">n/a </v>
      </c>
      <c r="M20" s="105" t="e">
        <f t="shared" si="2"/>
        <v>#VALUE!</v>
      </c>
    </row>
    <row r="21" spans="3:13" ht="31.5">
      <c r="C21" s="144"/>
      <c r="D21" s="72">
        <v>8</v>
      </c>
      <c r="E21" s="74" t="str">
        <f>Zespół!B10 &amp; " " &amp;Zespół!C10 &amp; "
(" &amp; Zespół!D10 &amp; ")"</f>
        <v xml:space="preserve"> 
()</v>
      </c>
      <c r="F21" s="149"/>
      <c r="G21" s="150"/>
      <c r="H21" s="151"/>
      <c r="I21" s="63"/>
      <c r="J21" s="63"/>
      <c r="K21" s="75" t="str">
        <f t="shared" si="0"/>
        <v xml:space="preserve">n/a </v>
      </c>
      <c r="L21" s="75" t="str">
        <f t="shared" si="1"/>
        <v xml:space="preserve">n/a </v>
      </c>
      <c r="M21" s="105" t="e">
        <f t="shared" si="2"/>
        <v>#VALUE!</v>
      </c>
    </row>
    <row r="22" spans="3:13" ht="31.5">
      <c r="C22" s="144"/>
      <c r="D22" s="72">
        <v>9</v>
      </c>
      <c r="E22" s="74" t="str">
        <f>Zespół!B11 &amp; " " &amp;Zespół!C11 &amp; "
(" &amp; Zespół!D11 &amp; ")"</f>
        <v xml:space="preserve"> 
()</v>
      </c>
      <c r="F22" s="149"/>
      <c r="G22" s="150"/>
      <c r="H22" s="151"/>
      <c r="I22" s="63"/>
      <c r="J22" s="63"/>
      <c r="K22" s="75" t="str">
        <f t="shared" si="0"/>
        <v xml:space="preserve">n/a </v>
      </c>
      <c r="L22" s="75" t="str">
        <f t="shared" si="1"/>
        <v xml:space="preserve">n/a </v>
      </c>
      <c r="M22" s="105" t="e">
        <f t="shared" si="2"/>
        <v>#VALUE!</v>
      </c>
    </row>
    <row r="23" spans="3:13">
      <c r="C23" s="9"/>
      <c r="D23" s="10"/>
      <c r="E23" s="10"/>
      <c r="F23" s="10"/>
      <c r="G23" s="10"/>
      <c r="H23" s="76" t="s">
        <v>11</v>
      </c>
      <c r="I23" s="77">
        <f>SUM(I14:I22)</f>
        <v>0</v>
      </c>
      <c r="J23" s="77">
        <f>SUM(J14:J22)</f>
        <v>0</v>
      </c>
      <c r="K23" s="64"/>
      <c r="L23" s="64"/>
    </row>
    <row r="24" spans="3:13"/>
    <row r="25" spans="3:13">
      <c r="D25" s="146" t="s">
        <v>5</v>
      </c>
      <c r="E25" s="146"/>
      <c r="F25" s="110"/>
      <c r="G25" s="18"/>
      <c r="H25" s="18"/>
      <c r="I25" s="19"/>
    </row>
    <row r="26" spans="3:13" ht="72.75" customHeight="1">
      <c r="D26" s="83" t="s">
        <v>4</v>
      </c>
      <c r="E26" s="109" t="s">
        <v>7</v>
      </c>
      <c r="F26" s="108" t="s">
        <v>119</v>
      </c>
      <c r="G26" s="109" t="s">
        <v>8</v>
      </c>
      <c r="H26" s="109" t="s">
        <v>9</v>
      </c>
      <c r="I26" s="73" t="s">
        <v>16</v>
      </c>
    </row>
    <row r="27" spans="3:13">
      <c r="D27" s="85">
        <v>1</v>
      </c>
      <c r="E27" s="33"/>
      <c r="F27" s="33"/>
      <c r="G27" s="33"/>
      <c r="H27" s="33"/>
      <c r="I27" s="66"/>
    </row>
    <row r="28" spans="3:13">
      <c r="D28" s="85">
        <v>2</v>
      </c>
      <c r="E28" s="33"/>
      <c r="F28" s="33"/>
      <c r="G28" s="33"/>
      <c r="H28" s="33"/>
      <c r="I28" s="66"/>
    </row>
    <row r="29" spans="3:13">
      <c r="D29" s="85">
        <v>3</v>
      </c>
      <c r="E29" s="33"/>
      <c r="F29" s="33"/>
      <c r="G29" s="33"/>
      <c r="H29" s="33"/>
      <c r="I29" s="66"/>
    </row>
    <row r="30" spans="3:13">
      <c r="D30" s="85">
        <v>4</v>
      </c>
      <c r="E30" s="33"/>
      <c r="F30" s="33"/>
      <c r="G30" s="33"/>
      <c r="H30" s="33"/>
      <c r="I30" s="66"/>
    </row>
    <row r="31" spans="3:13">
      <c r="D31" s="85">
        <v>5</v>
      </c>
      <c r="E31" s="33"/>
      <c r="F31" s="33"/>
      <c r="G31" s="33"/>
      <c r="H31" s="33"/>
      <c r="I31" s="66"/>
    </row>
    <row r="32" spans="3:13">
      <c r="D32" s="85">
        <v>6</v>
      </c>
      <c r="E32" s="33"/>
      <c r="F32" s="33"/>
      <c r="G32" s="33"/>
      <c r="H32" s="33"/>
      <c r="I32" s="66"/>
    </row>
    <row r="33" spans="4:10">
      <c r="D33" s="85">
        <v>7</v>
      </c>
      <c r="E33" s="33"/>
      <c r="F33" s="33"/>
      <c r="G33" s="33"/>
      <c r="H33" s="33"/>
      <c r="I33" s="66"/>
    </row>
    <row r="34" spans="4:10">
      <c r="D34" s="85">
        <v>8</v>
      </c>
      <c r="E34" s="33"/>
      <c r="F34" s="33"/>
      <c r="G34" s="33"/>
      <c r="H34" s="33"/>
      <c r="I34" s="66"/>
    </row>
    <row r="35" spans="4:10">
      <c r="D35" s="85">
        <v>9</v>
      </c>
      <c r="E35" s="33"/>
      <c r="F35" s="33"/>
      <c r="G35" s="33"/>
      <c r="H35" s="33"/>
      <c r="I35" s="66"/>
    </row>
    <row r="36" spans="4:10">
      <c r="D36" s="85">
        <v>10</v>
      </c>
      <c r="E36" s="33"/>
      <c r="F36" s="33"/>
      <c r="G36" s="33"/>
      <c r="H36" s="33"/>
      <c r="I36" s="66"/>
    </row>
    <row r="37" spans="4:10">
      <c r="D37" s="85">
        <v>11</v>
      </c>
      <c r="E37" s="33"/>
      <c r="F37" s="33"/>
      <c r="G37" s="33"/>
      <c r="H37" s="33"/>
      <c r="I37" s="66"/>
    </row>
    <row r="38" spans="4:10">
      <c r="D38" s="85">
        <v>12</v>
      </c>
      <c r="E38" s="33"/>
      <c r="F38" s="33"/>
      <c r="G38" s="33"/>
      <c r="H38" s="33"/>
      <c r="I38" s="66"/>
    </row>
    <row r="39" spans="4:10">
      <c r="D39" s="85">
        <v>13</v>
      </c>
      <c r="E39" s="33"/>
      <c r="F39" s="33"/>
      <c r="G39" s="33"/>
      <c r="H39" s="33"/>
      <c r="I39" s="66"/>
    </row>
    <row r="40" spans="4:10">
      <c r="D40" s="85">
        <v>14</v>
      </c>
      <c r="E40" s="33"/>
      <c r="F40" s="33"/>
      <c r="G40" s="33"/>
      <c r="H40" s="33"/>
      <c r="I40" s="66"/>
    </row>
    <row r="41" spans="4:10">
      <c r="D41" s="85">
        <v>15</v>
      </c>
      <c r="E41" s="33"/>
      <c r="F41" s="33"/>
      <c r="G41" s="33"/>
      <c r="H41" s="21"/>
      <c r="I41" s="67"/>
    </row>
    <row r="42" spans="4:10">
      <c r="H42" s="76" t="s">
        <v>11</v>
      </c>
      <c r="I42" s="86">
        <f>SUM(I27:I41)</f>
        <v>0</v>
      </c>
      <c r="J42" s="30"/>
    </row>
    <row r="43" spans="4:10">
      <c r="H43" s="20"/>
      <c r="I43" s="86">
        <f>SUMIF(I27:I41,"&gt;" &amp;J43,I27:I41)</f>
        <v>0</v>
      </c>
      <c r="J43" s="30">
        <v>3500</v>
      </c>
    </row>
    <row r="44" spans="4:10"/>
    <row r="45" spans="4:10">
      <c r="D45" s="71" t="s">
        <v>19</v>
      </c>
      <c r="E45" s="71"/>
      <c r="F45" s="71"/>
      <c r="G45" s="14"/>
      <c r="H45" s="14"/>
      <c r="I45" s="15"/>
    </row>
    <row r="46" spans="4:10" ht="78" customHeight="1">
      <c r="D46" s="83" t="s">
        <v>4</v>
      </c>
      <c r="E46" s="109" t="s">
        <v>7</v>
      </c>
      <c r="F46" s="108" t="s">
        <v>119</v>
      </c>
      <c r="G46" s="109" t="s">
        <v>83</v>
      </c>
      <c r="H46" s="109" t="s">
        <v>9</v>
      </c>
      <c r="I46" s="73" t="s">
        <v>16</v>
      </c>
      <c r="J46" s="73" t="s">
        <v>10</v>
      </c>
    </row>
    <row r="47" spans="4:10">
      <c r="D47" s="85">
        <v>1</v>
      </c>
      <c r="E47" s="33"/>
      <c r="F47" s="33"/>
      <c r="G47" s="33"/>
      <c r="H47" s="33"/>
      <c r="I47" s="66"/>
      <c r="J47" s="16"/>
    </row>
    <row r="48" spans="4:10">
      <c r="D48" s="85">
        <v>2</v>
      </c>
      <c r="E48" s="33"/>
      <c r="F48" s="33"/>
      <c r="G48" s="33"/>
      <c r="H48" s="33"/>
      <c r="I48" s="66"/>
      <c r="J48" s="16"/>
    </row>
    <row r="49" spans="4:10">
      <c r="D49" s="85">
        <v>3</v>
      </c>
      <c r="E49" s="33"/>
      <c r="F49" s="33"/>
      <c r="G49" s="33"/>
      <c r="H49" s="33"/>
      <c r="I49" s="66"/>
      <c r="J49" s="16"/>
    </row>
    <row r="50" spans="4:10">
      <c r="D50" s="85">
        <v>4</v>
      </c>
      <c r="E50" s="33"/>
      <c r="F50" s="33"/>
      <c r="G50" s="33"/>
      <c r="H50" s="33"/>
      <c r="I50" s="66"/>
      <c r="J50" s="16"/>
    </row>
    <row r="51" spans="4:10">
      <c r="D51" s="85">
        <v>5</v>
      </c>
      <c r="E51" s="33"/>
      <c r="F51" s="33"/>
      <c r="G51" s="33"/>
      <c r="H51" s="33"/>
      <c r="I51" s="66"/>
      <c r="J51" s="16"/>
    </row>
    <row r="52" spans="4:10">
      <c r="D52" s="85">
        <v>6</v>
      </c>
      <c r="E52" s="33"/>
      <c r="F52" s="33"/>
      <c r="G52" s="33"/>
      <c r="H52" s="33"/>
      <c r="I52" s="66"/>
      <c r="J52" s="16"/>
    </row>
    <row r="53" spans="4:10">
      <c r="D53" s="85">
        <v>7</v>
      </c>
      <c r="E53" s="33"/>
      <c r="F53" s="33"/>
      <c r="G53" s="33"/>
      <c r="H53" s="33"/>
      <c r="I53" s="66"/>
      <c r="J53" s="16"/>
    </row>
    <row r="54" spans="4:10">
      <c r="D54" s="85">
        <v>8</v>
      </c>
      <c r="E54" s="33"/>
      <c r="F54" s="33"/>
      <c r="G54" s="33"/>
      <c r="H54" s="33"/>
      <c r="I54" s="66"/>
      <c r="J54" s="16"/>
    </row>
    <row r="55" spans="4:10">
      <c r="D55" s="85">
        <v>9</v>
      </c>
      <c r="E55" s="33"/>
      <c r="F55" s="33"/>
      <c r="G55" s="33"/>
      <c r="H55" s="33"/>
      <c r="I55" s="66"/>
      <c r="J55" s="16"/>
    </row>
    <row r="56" spans="4:10">
      <c r="D56" s="85">
        <v>10</v>
      </c>
      <c r="E56" s="33"/>
      <c r="F56" s="33"/>
      <c r="G56" s="33"/>
      <c r="H56" s="33"/>
      <c r="I56" s="66"/>
      <c r="J56" s="16"/>
    </row>
    <row r="57" spans="4:10">
      <c r="D57" s="85">
        <v>11</v>
      </c>
      <c r="E57" s="33"/>
      <c r="F57" s="33"/>
      <c r="G57" s="33"/>
      <c r="H57" s="33"/>
      <c r="I57" s="66"/>
      <c r="J57" s="16"/>
    </row>
    <row r="58" spans="4:10">
      <c r="D58" s="85">
        <v>12</v>
      </c>
      <c r="E58" s="33"/>
      <c r="F58" s="33"/>
      <c r="G58" s="33"/>
      <c r="H58" s="33"/>
      <c r="I58" s="66"/>
      <c r="J58" s="16"/>
    </row>
    <row r="59" spans="4:10">
      <c r="D59" s="85">
        <v>13</v>
      </c>
      <c r="E59" s="33"/>
      <c r="F59" s="33"/>
      <c r="G59" s="33"/>
      <c r="H59" s="33"/>
      <c r="I59" s="66"/>
      <c r="J59" s="16"/>
    </row>
    <row r="60" spans="4:10">
      <c r="D60" s="85">
        <v>14</v>
      </c>
      <c r="E60" s="33"/>
      <c r="F60" s="33"/>
      <c r="G60" s="33"/>
      <c r="H60" s="33"/>
      <c r="I60" s="66"/>
      <c r="J60" s="16"/>
    </row>
    <row r="61" spans="4:10">
      <c r="D61" s="85">
        <v>15</v>
      </c>
      <c r="E61" s="33"/>
      <c r="F61" s="33"/>
      <c r="G61" s="33"/>
      <c r="H61" s="33"/>
      <c r="I61" s="66"/>
      <c r="J61" s="16"/>
    </row>
    <row r="62" spans="4:10">
      <c r="H62" s="87" t="s">
        <v>11</v>
      </c>
      <c r="I62" s="88">
        <f>SUM(I47:I61)</f>
        <v>0</v>
      </c>
    </row>
    <row r="63" spans="4:10">
      <c r="D63" s="146" t="s">
        <v>2</v>
      </c>
      <c r="E63" s="146"/>
      <c r="F63" s="110"/>
      <c r="G63" s="14"/>
    </row>
    <row r="64" spans="4:10">
      <c r="D64" s="83" t="s">
        <v>4</v>
      </c>
      <c r="E64" s="83" t="s">
        <v>7</v>
      </c>
      <c r="F64" s="83"/>
      <c r="G64" s="83" t="s">
        <v>91</v>
      </c>
      <c r="H64" s="85" t="s">
        <v>90</v>
      </c>
    </row>
    <row r="65" spans="4:8">
      <c r="D65" s="85">
        <v>1</v>
      </c>
      <c r="E65" s="33"/>
      <c r="F65" s="33"/>
      <c r="G65" s="33"/>
      <c r="H65" s="33"/>
    </row>
    <row r="66" spans="4:8">
      <c r="D66" s="85">
        <v>2</v>
      </c>
      <c r="E66" s="14"/>
      <c r="F66" s="14"/>
      <c r="G66" s="33"/>
      <c r="H66" s="33"/>
    </row>
    <row r="67" spans="4:8">
      <c r="D67" s="85">
        <v>3</v>
      </c>
      <c r="E67" s="33"/>
      <c r="F67" s="33"/>
      <c r="G67" s="33"/>
      <c r="H67" s="33"/>
    </row>
    <row r="68" spans="4:8"/>
    <row r="69" spans="4:8"/>
    <row r="70" spans="4:8"/>
    <row r="71" spans="4:8"/>
    <row r="72" spans="4:8"/>
    <row r="73" spans="4:8"/>
    <row r="74" spans="4:8"/>
    <row r="75" spans="4:8"/>
    <row r="76" spans="4:8"/>
    <row r="77" spans="4:8"/>
    <row r="78" spans="4:8"/>
    <row r="79" spans="4:8"/>
    <row r="80" spans="4:8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</sheetData>
  <sheetProtection password="9FF9" sheet="1" objects="1" scenarios="1" formatCells="0" formatColumns="0" formatRows="0" selectLockedCells="1"/>
  <mergeCells count="19">
    <mergeCell ref="D63:E63"/>
    <mergeCell ref="D25:E25"/>
    <mergeCell ref="F22:H22"/>
    <mergeCell ref="E1:G1"/>
    <mergeCell ref="D12:E12"/>
    <mergeCell ref="F17:H17"/>
    <mergeCell ref="F18:H18"/>
    <mergeCell ref="F19:H19"/>
    <mergeCell ref="F20:H20"/>
    <mergeCell ref="F21:H21"/>
    <mergeCell ref="D9:F9"/>
    <mergeCell ref="D10:F10"/>
    <mergeCell ref="C13:C22"/>
    <mergeCell ref="G9:L9"/>
    <mergeCell ref="G10:L10"/>
    <mergeCell ref="F13:H13"/>
    <mergeCell ref="F14:H14"/>
    <mergeCell ref="F15:H15"/>
    <mergeCell ref="F16:H16"/>
  </mergeCells>
  <conditionalFormatting sqref="E1:F1">
    <cfRule type="cellIs" dxfId="2" priority="2" operator="greaterThan">
      <formula>0</formula>
    </cfRule>
    <cfRule type="cellIs" dxfId="1" priority="3" operator="equal">
      <formula>0</formula>
    </cfRule>
  </conditionalFormatting>
  <conditionalFormatting sqref="M14:M22">
    <cfRule type="cellIs" dxfId="0" priority="1" operator="greaterThan">
      <formula>16800</formula>
    </cfRule>
  </conditionalFormatting>
  <dataValidations count="2">
    <dataValidation type="textLength" operator="lessThanOrEqual" allowBlank="1" showInputMessage="1" showErrorMessage="1" errorTitle="Przekroczyłeś limit znaków." error="Opis celu etapu powinien być ujęty w max. 4000 znaków. " promptTitle="Opis celu etapu" prompt="Opis celu etapu powinien być ujęty w max. 500 znaków. _x000a_Opis powinien: wyjaśniać i uzasadniać zaplanowane zadania i prace rozwojowe, być spójny z kamieniami milowymi przewidzianymi w etapie; umożliwiać ocenę adekwatności zaplanowanych zadań i prac." sqref="G9:L9">
      <formula1>500</formula1>
    </dataValidation>
    <dataValidation type="textLength" operator="lessThanOrEqual" allowBlank="1" showInputMessage="1" showErrorMessage="1" errorTitle="Przekroczyłeś limit znaków." error="Opis celu etapu powinien być ujęty w max. 4000 znaków. " promptTitle="Opis celu etapu" prompt="Opis zadań etapu powinien być ujęty w max. 500 znaków. Optymalna ilość zadań w etapie: 2-5._x000a_Opis powinien: wyjaśniać i uzasadniać zaplanowane zadania, być spójny z kamieniami milowymi przewidzianymi w etapie; umożliwiać ocenę adekwatności zadań." sqref="G10:L10">
      <formula1>500</formula1>
    </dataValidation>
  </dataValidations>
  <printOptions horizontalCentered="1" verticalCentered="1"/>
  <pageMargins left="0.70866141732283472" right="0.70866141732283472" top="1.299212598425197" bottom="0.74803149606299213" header="0.39370078740157483" footer="0.31496062992125984"/>
  <pageSetup paperSize="9" scale="51" orientation="landscape" r:id="rId1"/>
  <headerFooter>
    <oddHeader>&amp;L&amp;G&amp;R&amp;G</oddHeader>
  </headerFooter>
  <rowBreaks count="1" manualBreakCount="1">
    <brk id="43" max="16383" man="1"/>
  </row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lessThan" id="{5CB7E764-B6D5-4828-B66B-33E8B0C872A8}">
            <xm:f>'ETAP III'!$B$2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AS200"/>
  <sheetViews>
    <sheetView showGridLines="0" view="pageBreakPreview" zoomScale="60" zoomScaleNormal="100" workbookViewId="0">
      <selection activeCell="B3" sqref="B3"/>
    </sheetView>
  </sheetViews>
  <sheetFormatPr defaultColWidth="9.5" defaultRowHeight="15.75"/>
  <cols>
    <col min="1" max="16384" width="9.5" style="56"/>
  </cols>
  <sheetData>
    <row r="1" spans="1:26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45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45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45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45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45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45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</row>
    <row r="39" spans="1:45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</row>
    <row r="40" spans="1:45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</row>
    <row r="41" spans="1:45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</row>
    <row r="42" spans="1:4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</row>
    <row r="43" spans="1:45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</row>
    <row r="44" spans="1:45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</row>
    <row r="45" spans="1:45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</row>
    <row r="46" spans="1:45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</row>
    <row r="47" spans="1:4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</row>
    <row r="48" spans="1:45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</row>
    <row r="49" spans="1:45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</row>
    <row r="50" spans="1:45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</row>
    <row r="51" spans="1:45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</row>
    <row r="52" spans="1:45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</row>
    <row r="53" spans="1:45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</row>
    <row r="54" spans="1:45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</row>
    <row r="55" spans="1:4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</row>
    <row r="56" spans="1:45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</row>
    <row r="57" spans="1:45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</row>
    <row r="58" spans="1:45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</row>
    <row r="59" spans="1:4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</row>
    <row r="60" spans="1:45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</row>
    <row r="61" spans="1:4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</row>
    <row r="62" spans="1:45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</row>
    <row r="63" spans="1:45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</row>
    <row r="64" spans="1:45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</row>
    <row r="65" spans="1:4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</row>
    <row r="66" spans="1:45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</row>
    <row r="67" spans="1:45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</row>
    <row r="68" spans="1:45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</row>
    <row r="69" spans="1:45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</row>
    <row r="70" spans="1:45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</row>
    <row r="71" spans="1:45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</row>
    <row r="72" spans="1:45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</row>
    <row r="73" spans="1:45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</row>
    <row r="74" spans="1:45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</row>
    <row r="75" spans="1:45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</row>
    <row r="76" spans="1:45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</row>
    <row r="77" spans="1:45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</row>
    <row r="78" spans="1:4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</row>
    <row r="79" spans="1:4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</row>
    <row r="80" spans="1:4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</row>
    <row r="81" spans="1:4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</row>
    <row r="82" spans="1:4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</row>
    <row r="83" spans="1:4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</row>
    <row r="84" spans="1:4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</row>
    <row r="85" spans="1:4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</row>
    <row r="86" spans="1:4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</row>
    <row r="87" spans="1:4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</row>
    <row r="88" spans="1:4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</row>
    <row r="89" spans="1:4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</row>
    <row r="90" spans="1:4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</row>
    <row r="91" spans="1:4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</row>
    <row r="92" spans="1:4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</row>
    <row r="93" spans="1:4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</row>
    <row r="94" spans="1:4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</row>
    <row r="95" spans="1:4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</row>
    <row r="96" spans="1:4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</row>
    <row r="97" spans="1:4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</row>
    <row r="98" spans="1:4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</row>
    <row r="99" spans="1:4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</row>
    <row r="100" spans="1:4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</row>
    <row r="101" spans="1:4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</row>
    <row r="102" spans="1:4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</row>
    <row r="103" spans="1:4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</row>
    <row r="104" spans="1:4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</row>
    <row r="105" spans="1:4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</row>
    <row r="106" spans="1:4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</row>
    <row r="107" spans="1:4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</row>
    <row r="108" spans="1:4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</row>
    <row r="109" spans="1:4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</row>
    <row r="110" spans="1:4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</row>
    <row r="111" spans="1:4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</row>
    <row r="112" spans="1:4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</row>
    <row r="113" spans="1:4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</row>
    <row r="114" spans="1:4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</row>
    <row r="115" spans="1:4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</row>
    <row r="116" spans="1:4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</row>
    <row r="117" spans="1:4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</row>
    <row r="118" spans="1:4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</row>
    <row r="119" spans="1:4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</row>
    <row r="120" spans="1:4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</row>
    <row r="121" spans="1:4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</row>
    <row r="122" spans="1:4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</row>
    <row r="123" spans="1:4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</row>
    <row r="124" spans="1:4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</row>
    <row r="125" spans="1:4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</row>
    <row r="126" spans="1:4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</row>
    <row r="127" spans="1:4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</row>
    <row r="128" spans="1:4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</row>
    <row r="129" spans="1:4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</row>
    <row r="130" spans="1:4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</row>
    <row r="131" spans="1:4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</row>
    <row r="132" spans="1:4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</row>
    <row r="133" spans="1:4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</row>
    <row r="134" spans="1:4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</row>
    <row r="135" spans="1:4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</row>
    <row r="136" spans="1:4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</row>
    <row r="137" spans="1:4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</row>
    <row r="138" spans="1:45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</row>
    <row r="139" spans="1:45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</row>
    <row r="140" spans="1:45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</row>
    <row r="141" spans="1:45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</row>
    <row r="142" spans="1:45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</row>
    <row r="143" spans="1:45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</row>
    <row r="144" spans="1:45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</row>
    <row r="145" spans="1:45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</row>
    <row r="146" spans="1:45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</row>
    <row r="147" spans="1:45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</row>
    <row r="148" spans="1:45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</row>
    <row r="149" spans="1:45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</row>
    <row r="150" spans="1:45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</row>
    <row r="151" spans="1:45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</row>
    <row r="152" spans="1:45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</row>
    <row r="153" spans="1:45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</row>
    <row r="154" spans="1:45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</row>
    <row r="155" spans="1:45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</row>
    <row r="156" spans="1:45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</row>
    <row r="157" spans="1:45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</row>
    <row r="158" spans="1:45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</row>
    <row r="159" spans="1:45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</row>
    <row r="160" spans="1:45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</row>
    <row r="161" spans="1:45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</row>
    <row r="162" spans="1:45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</row>
    <row r="163" spans="1:45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</row>
    <row r="164" spans="1:45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</row>
    <row r="165" spans="1:45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</row>
    <row r="166" spans="1:45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</row>
    <row r="167" spans="1:45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</row>
    <row r="168" spans="1:45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</row>
    <row r="169" spans="1:45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</row>
    <row r="170" spans="1:45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</row>
    <row r="171" spans="1:45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</row>
    <row r="172" spans="1:45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</row>
    <row r="173" spans="1:45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</row>
    <row r="174" spans="1:45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</row>
    <row r="175" spans="1:45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</row>
    <row r="176" spans="1:45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</row>
    <row r="177" spans="1:45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</row>
    <row r="178" spans="1:45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</row>
    <row r="179" spans="1:4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</row>
    <row r="180" spans="1:45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</row>
    <row r="181" spans="1:45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</row>
    <row r="182" spans="1:45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</row>
    <row r="183" spans="1:45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</row>
    <row r="184" spans="1:45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</row>
    <row r="185" spans="1:45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</row>
    <row r="186" spans="1:45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</row>
    <row r="187" spans="1:45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45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45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45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45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45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</sheetData>
  <sheetProtection formatCells="0" selectLockedCells="1"/>
  <printOptions horizontalCentered="1" verticalCentered="1"/>
  <pageMargins left="0.70866141732283472" right="0.70866141732283472" top="1.299212598425197" bottom="0.74803149606299213" header="0.39370078740157483" footer="0.31496062992125984"/>
  <pageSetup paperSize="9"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8"/>
  <sheetViews>
    <sheetView showGridLines="0" view="pageBreakPreview" zoomScaleNormal="100" zoomScaleSheetLayoutView="100" zoomScalePageLayoutView="150" workbookViewId="0">
      <selection activeCell="B5" sqref="B5"/>
    </sheetView>
  </sheetViews>
  <sheetFormatPr defaultColWidth="11" defaultRowHeight="15.75" zeroHeight="1"/>
  <cols>
    <col min="1" max="1" width="21" bestFit="1" customWidth="1"/>
    <col min="2" max="2" width="26.125" bestFit="1" customWidth="1"/>
    <col min="3" max="3" width="18.25" bestFit="1" customWidth="1"/>
    <col min="4" max="16383" width="11" customWidth="1"/>
  </cols>
  <sheetData>
    <row r="1" spans="1:4"/>
    <row r="2" spans="1:4">
      <c r="A2" s="92" t="s">
        <v>32</v>
      </c>
      <c r="B2" s="53"/>
    </row>
    <row r="3" spans="1:4">
      <c r="A3" s="92" t="s">
        <v>33</v>
      </c>
      <c r="B3" s="53"/>
    </row>
    <row r="4" spans="1:4">
      <c r="A4" s="92" t="s">
        <v>34</v>
      </c>
      <c r="B4" s="53"/>
    </row>
    <row r="5" spans="1:4">
      <c r="A5" s="92" t="s">
        <v>46</v>
      </c>
      <c r="B5" s="54"/>
    </row>
    <row r="6" spans="1:4">
      <c r="A6" s="92" t="s">
        <v>47</v>
      </c>
      <c r="B6" s="93">
        <f>'ETAP I'!B4+'ETAP II'!B4+'ETAP III'!B4+'ETAP IV'!B4+'ETAP V'!B4</f>
        <v>0</v>
      </c>
    </row>
    <row r="7" spans="1:4"/>
    <row r="8" spans="1:4">
      <c r="A8" s="95" t="s">
        <v>108</v>
      </c>
    </row>
    <row r="9" spans="1:4"/>
    <row r="10" spans="1:4">
      <c r="B10" s="92" t="s">
        <v>103</v>
      </c>
      <c r="C10" s="8" t="e">
        <f>VLOOKUP(D10,Zespół!$D$2:$G$10,1,0)</f>
        <v>#N/A</v>
      </c>
      <c r="D10" s="52" t="s">
        <v>57</v>
      </c>
    </row>
    <row r="11" spans="1:4">
      <c r="B11" s="92" t="s">
        <v>104</v>
      </c>
      <c r="C11" s="8" t="e">
        <f>VLOOKUP(D11,Zespół!$D$2:$G$10,1,0)</f>
        <v>#N/A</v>
      </c>
      <c r="D11" s="52" t="s">
        <v>97</v>
      </c>
    </row>
    <row r="12" spans="1:4" ht="36" customHeight="1">
      <c r="B12" s="94" t="s">
        <v>105</v>
      </c>
      <c r="C12" s="8" t="e">
        <f>VLOOKUP(D12,Zespół!$D$2:$G$10,1,0)</f>
        <v>#N/A</v>
      </c>
      <c r="D12" s="103" t="s">
        <v>95</v>
      </c>
    </row>
    <row r="13" spans="1:4" ht="31.5">
      <c r="B13" s="94" t="s">
        <v>106</v>
      </c>
      <c r="C13" s="8" t="e">
        <f>VLOOKUP(D13,Zespół!$D$2:$G$10,1,0)</f>
        <v>#N/A</v>
      </c>
      <c r="D13" s="103" t="s">
        <v>96</v>
      </c>
    </row>
    <row r="14" spans="1:4">
      <c r="B14" s="92" t="s">
        <v>99</v>
      </c>
      <c r="C14" s="8" t="str">
        <f>IF(SUM(Zespół!E3:E11)=100%,"Tak","Nie")</f>
        <v>Nie</v>
      </c>
      <c r="D14" s="36"/>
    </row>
    <row r="15" spans="1:4" ht="31.5">
      <c r="B15" s="94" t="s">
        <v>98</v>
      </c>
      <c r="C15" s="8" t="str">
        <f>IF(D15&gt;9,"Tak","Nie")</f>
        <v>Nie</v>
      </c>
      <c r="D15" s="52">
        <f>('ETAP V'!B2-'ETAP I'!B1+1)/30</f>
        <v>3.3333333333333333E-2</v>
      </c>
    </row>
    <row r="16" spans="1:4" ht="31.5">
      <c r="B16" s="94" t="s">
        <v>100</v>
      </c>
      <c r="C16" s="8" t="str">
        <f>IF(B6&gt;500000,"Tak","Nie")</f>
        <v>Nie</v>
      </c>
    </row>
    <row r="17"/>
    <row r="18"/>
  </sheetData>
  <sheetProtection algorithmName="SHA-512" hashValue="kliCHivd+Cv48+yMwUwiVzUCDLjCK30QECJrpdIZN9OWdIrRzxZm6eiJhq1imPjX2hf6VToN0bZxBe/uJjfJww==" saltValue="SkMKkR/8G0HS7Tk28uBCXw==" spinCount="100000" sheet="1" formatCells="0" formatColumns="0" formatRows="0" selectLockedCells="1"/>
  <conditionalFormatting sqref="B6">
    <cfRule type="cellIs" dxfId="46" priority="6" operator="greaterThan">
      <formula>500000</formula>
    </cfRule>
  </conditionalFormatting>
  <conditionalFormatting sqref="C15">
    <cfRule type="cellIs" dxfId="45" priority="3" operator="equal">
      <formula>"Nie"</formula>
    </cfRule>
    <cfRule type="cellIs" dxfId="44" priority="4" operator="equal">
      <formula>"Tak"</formula>
    </cfRule>
    <cfRule type="cellIs" dxfId="43" priority="5" operator="greaterThan">
      <formula>$D$15&gt;9</formula>
    </cfRule>
  </conditionalFormatting>
  <conditionalFormatting sqref="C16">
    <cfRule type="cellIs" dxfId="42" priority="1" operator="equal">
      <formula>"Nie"</formula>
    </cfRule>
    <cfRule type="cellIs" dxfId="41" priority="2" operator="equal">
      <formula>"Tak"</formula>
    </cfRule>
  </conditionalFormatting>
  <printOptions horizontalCentered="1" verticalCentered="1"/>
  <pageMargins left="0.70866141732283472" right="0.70866141732283472" top="1.299212598425197" bottom="0.74803149606299213" header="0.39370078740157483" footer="0.31496062992125984"/>
  <pageSetup paperSize="9" orientation="portrait" r:id="rId1"/>
  <headerFooter>
    <oddHeader>&amp;L&amp;G&amp;R&amp;G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048576"/>
  <sheetViews>
    <sheetView showGridLines="0" view="pageBreakPreview" zoomScaleNormal="100" zoomScaleSheetLayoutView="100" workbookViewId="0">
      <selection activeCell="G3" sqref="G3"/>
    </sheetView>
  </sheetViews>
  <sheetFormatPr defaultColWidth="0" defaultRowHeight="15.75" zeroHeight="1"/>
  <cols>
    <col min="1" max="1" width="3.25" style="55" customWidth="1"/>
    <col min="2" max="2" width="8" style="55" customWidth="1"/>
    <col min="3" max="3" width="13" style="55" bestFit="1" customWidth="1"/>
    <col min="4" max="4" width="10.25" style="55" bestFit="1" customWidth="1"/>
    <col min="5" max="5" width="11.125" style="55" bestFit="1" customWidth="1"/>
    <col min="6" max="6" width="33.25" style="55" bestFit="1" customWidth="1"/>
    <col min="7" max="7" width="31.25" style="55" customWidth="1"/>
    <col min="8" max="8" width="11" style="55" customWidth="1"/>
    <col min="9" max="16384" width="11" style="55" hidden="1"/>
  </cols>
  <sheetData>
    <row r="1" spans="1:7"/>
    <row r="2" spans="1:7">
      <c r="A2" s="78" t="s">
        <v>4</v>
      </c>
      <c r="B2" s="78" t="s">
        <v>20</v>
      </c>
      <c r="C2" s="78" t="s">
        <v>21</v>
      </c>
      <c r="D2" s="78" t="s">
        <v>22</v>
      </c>
      <c r="E2" s="78" t="s">
        <v>30</v>
      </c>
      <c r="F2" s="78" t="s">
        <v>23</v>
      </c>
      <c r="G2" s="78" t="s">
        <v>39</v>
      </c>
    </row>
    <row r="3" spans="1:7">
      <c r="A3" s="72">
        <v>1</v>
      </c>
      <c r="B3" s="28"/>
      <c r="C3" s="28"/>
      <c r="D3" s="28"/>
      <c r="E3" s="29"/>
      <c r="F3" s="31"/>
      <c r="G3" s="31"/>
    </row>
    <row r="4" spans="1:7">
      <c r="A4" s="72">
        <v>2</v>
      </c>
      <c r="B4" s="28"/>
      <c r="C4" s="28"/>
      <c r="D4" s="28"/>
      <c r="E4" s="29"/>
      <c r="F4" s="31"/>
      <c r="G4" s="31"/>
    </row>
    <row r="5" spans="1:7">
      <c r="A5" s="72">
        <v>3</v>
      </c>
      <c r="B5" s="28"/>
      <c r="C5" s="28"/>
      <c r="D5" s="28"/>
      <c r="E5" s="29"/>
      <c r="F5" s="31"/>
      <c r="G5" s="31"/>
    </row>
    <row r="6" spans="1:7">
      <c r="A6" s="72">
        <v>4</v>
      </c>
      <c r="B6" s="28"/>
      <c r="C6" s="28"/>
      <c r="D6" s="28"/>
      <c r="E6" s="29"/>
      <c r="F6" s="31"/>
      <c r="G6" s="31"/>
    </row>
    <row r="7" spans="1:7">
      <c r="A7" s="72">
        <v>5</v>
      </c>
      <c r="B7" s="28"/>
      <c r="C7" s="28"/>
      <c r="D7" s="28"/>
      <c r="E7" s="29"/>
      <c r="F7" s="31"/>
      <c r="G7" s="31"/>
    </row>
    <row r="8" spans="1:7">
      <c r="A8" s="72">
        <v>6</v>
      </c>
      <c r="B8" s="28"/>
      <c r="C8" s="28"/>
      <c r="D8" s="28"/>
      <c r="E8" s="29"/>
      <c r="F8" s="31"/>
      <c r="G8" s="31"/>
    </row>
    <row r="9" spans="1:7">
      <c r="A9" s="72">
        <v>7</v>
      </c>
      <c r="B9" s="28"/>
      <c r="C9" s="28"/>
      <c r="D9" s="28"/>
      <c r="E9" s="29"/>
      <c r="F9" s="31"/>
      <c r="G9" s="31"/>
    </row>
    <row r="10" spans="1:7">
      <c r="A10" s="72">
        <v>8</v>
      </c>
      <c r="B10" s="28"/>
      <c r="C10" s="28"/>
      <c r="D10" s="28"/>
      <c r="E10" s="29"/>
      <c r="F10" s="31"/>
      <c r="G10" s="31"/>
    </row>
    <row r="11" spans="1:7">
      <c r="A11" s="72">
        <v>9</v>
      </c>
      <c r="B11" s="28"/>
      <c r="C11" s="28"/>
      <c r="D11" s="28"/>
      <c r="E11" s="29"/>
      <c r="F11" s="31"/>
      <c r="G11" s="31"/>
    </row>
    <row r="12" spans="1:7"/>
    <row r="13" spans="1:7"/>
    <row r="14" spans="1:7"/>
    <row r="15" spans="1:7"/>
    <row r="16" spans="1:7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algorithmName="SHA-512" hashValue="MYWsAHSoQf7QiKLZ7OLHkthJfQ9dcGcqrv41mSuwNWqK36kGJ+Pucjn9WFNa1s/m1zYfKiuiD3oFu3+AFAyByg==" saltValue="2tb1Xu377BlwakGXKX/u6A==" spinCount="100000" sheet="1" formatCells="0" formatColumns="0" formatRows="0" selectLockedCells="1"/>
  <printOptions horizontalCentered="1" verticalCentered="1"/>
  <pageMargins left="0.70866141732283472" right="0.70866141732283472" top="1.299212598425197" bottom="0.74803149606299213" header="0.39370078740157483" footer="0.31496062992125984"/>
  <pageSetup paperSize="9" orientation="landscape" r:id="rId1"/>
  <headerFooter>
    <oddHeader>&amp;L&amp;G&amp;R&amp;G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51"/>
  <sheetViews>
    <sheetView showGridLines="0" view="pageBreakPreview" topLeftCell="A19" zoomScaleNormal="100" zoomScaleSheetLayoutView="100" workbookViewId="0">
      <selection activeCell="C36" sqref="C36:G49"/>
    </sheetView>
  </sheetViews>
  <sheetFormatPr defaultColWidth="0" defaultRowHeight="15.75" zeroHeight="1"/>
  <cols>
    <col min="1" max="1" width="11" customWidth="1"/>
    <col min="2" max="3" width="20.625" customWidth="1"/>
    <col min="4" max="4" width="24.875" bestFit="1" customWidth="1"/>
    <col min="5" max="5" width="24.875" customWidth="1"/>
    <col min="6" max="7" width="20.625" customWidth="1"/>
    <col min="8" max="8" width="11" customWidth="1"/>
    <col min="9" max="16384" width="11" hidden="1"/>
  </cols>
  <sheetData>
    <row r="1" spans="2:7"/>
    <row r="2" spans="2:7" ht="26.25">
      <c r="B2" s="120" t="s">
        <v>31</v>
      </c>
      <c r="C2" s="120"/>
      <c r="D2" s="120"/>
      <c r="E2" s="120"/>
      <c r="F2" s="120"/>
      <c r="G2" s="120"/>
    </row>
    <row r="3" spans="2:7"/>
    <row r="4" spans="2:7" ht="39.75" thickBot="1">
      <c r="B4" s="89" t="s">
        <v>48</v>
      </c>
      <c r="C4" s="89" t="s">
        <v>49</v>
      </c>
      <c r="D4" s="114" t="s">
        <v>50</v>
      </c>
      <c r="E4" s="114"/>
      <c r="F4" s="90" t="s">
        <v>51</v>
      </c>
      <c r="G4" s="90" t="s">
        <v>52</v>
      </c>
    </row>
    <row r="5" spans="2:7" ht="16.5" thickTop="1">
      <c r="B5" s="116"/>
      <c r="C5" s="116"/>
      <c r="D5" s="116"/>
      <c r="E5" s="116"/>
      <c r="F5" s="117"/>
      <c r="G5" s="117"/>
    </row>
    <row r="6" spans="2:7">
      <c r="B6" s="116"/>
      <c r="C6" s="116"/>
      <c r="D6" s="116"/>
      <c r="E6" s="116"/>
      <c r="F6" s="118"/>
      <c r="G6" s="118"/>
    </row>
    <row r="7" spans="2:7">
      <c r="B7" s="116"/>
      <c r="C7" s="116"/>
      <c r="D7" s="116"/>
      <c r="E7" s="116"/>
      <c r="F7" s="118"/>
      <c r="G7" s="118"/>
    </row>
    <row r="8" spans="2:7">
      <c r="B8" s="116"/>
      <c r="C8" s="116"/>
      <c r="D8" s="116"/>
      <c r="E8" s="116"/>
      <c r="F8" s="118"/>
      <c r="G8" s="118"/>
    </row>
    <row r="9" spans="2:7">
      <c r="B9" s="116"/>
      <c r="C9" s="116"/>
      <c r="D9" s="116"/>
      <c r="E9" s="116"/>
      <c r="F9" s="118"/>
      <c r="G9" s="118"/>
    </row>
    <row r="10" spans="2:7">
      <c r="B10" s="116"/>
      <c r="C10" s="116"/>
      <c r="D10" s="116"/>
      <c r="E10" s="116"/>
      <c r="F10" s="118"/>
      <c r="G10" s="118"/>
    </row>
    <row r="11" spans="2:7">
      <c r="B11" s="116"/>
      <c r="C11" s="116"/>
      <c r="D11" s="116"/>
      <c r="E11" s="116"/>
      <c r="F11" s="118"/>
      <c r="G11" s="118"/>
    </row>
    <row r="12" spans="2:7">
      <c r="B12" s="116"/>
      <c r="C12" s="116"/>
      <c r="D12" s="116"/>
      <c r="E12" s="116"/>
      <c r="F12" s="118"/>
      <c r="G12" s="118"/>
    </row>
    <row r="13" spans="2:7">
      <c r="B13" s="116"/>
      <c r="C13" s="116"/>
      <c r="D13" s="116"/>
      <c r="E13" s="116"/>
      <c r="F13" s="118"/>
      <c r="G13" s="118"/>
    </row>
    <row r="14" spans="2:7">
      <c r="B14" s="116"/>
      <c r="C14" s="116"/>
      <c r="D14" s="116"/>
      <c r="E14" s="116"/>
      <c r="F14" s="118"/>
      <c r="G14" s="118"/>
    </row>
    <row r="15" spans="2:7">
      <c r="B15" s="116"/>
      <c r="C15" s="116"/>
      <c r="D15" s="116"/>
      <c r="E15" s="116"/>
      <c r="F15" s="118"/>
      <c r="G15" s="118"/>
    </row>
    <row r="16" spans="2:7">
      <c r="B16" s="116"/>
      <c r="C16" s="116"/>
      <c r="D16" s="116"/>
      <c r="E16" s="116"/>
      <c r="F16" s="118"/>
      <c r="G16" s="118"/>
    </row>
    <row r="17" spans="2:7">
      <c r="B17" s="116"/>
      <c r="C17" s="116"/>
      <c r="D17" s="116"/>
      <c r="E17" s="116"/>
      <c r="F17" s="119"/>
      <c r="G17" s="119"/>
    </row>
    <row r="18" spans="2:7" ht="20.25" thickBot="1">
      <c r="B18" s="114" t="s">
        <v>53</v>
      </c>
      <c r="C18" s="114"/>
      <c r="D18" s="114"/>
      <c r="E18" s="114" t="s">
        <v>54</v>
      </c>
      <c r="F18" s="114"/>
      <c r="G18" s="114"/>
    </row>
    <row r="19" spans="2:7" ht="16.5" thickTop="1">
      <c r="B19" s="116"/>
      <c r="C19" s="116"/>
      <c r="D19" s="116"/>
      <c r="E19" s="116"/>
      <c r="F19" s="116"/>
      <c r="G19" s="116"/>
    </row>
    <row r="20" spans="2:7">
      <c r="B20" s="116"/>
      <c r="C20" s="116"/>
      <c r="D20" s="116"/>
      <c r="E20" s="116"/>
      <c r="F20" s="116"/>
      <c r="G20" s="116"/>
    </row>
    <row r="21" spans="2:7">
      <c r="B21" s="116"/>
      <c r="C21" s="116"/>
      <c r="D21" s="116"/>
      <c r="E21" s="116"/>
      <c r="F21" s="116"/>
      <c r="G21" s="116"/>
    </row>
    <row r="22" spans="2:7">
      <c r="B22" s="116"/>
      <c r="C22" s="116"/>
      <c r="D22" s="116"/>
      <c r="E22" s="116"/>
      <c r="F22" s="116"/>
      <c r="G22" s="116"/>
    </row>
    <row r="23" spans="2:7">
      <c r="B23" s="116"/>
      <c r="C23" s="116"/>
      <c r="D23" s="116"/>
      <c r="E23" s="116"/>
      <c r="F23" s="116"/>
      <c r="G23" s="116"/>
    </row>
    <row r="24" spans="2:7">
      <c r="B24" s="116"/>
      <c r="C24" s="116"/>
      <c r="D24" s="116"/>
      <c r="E24" s="116"/>
      <c r="F24" s="116"/>
      <c r="G24" s="116"/>
    </row>
    <row r="25" spans="2:7" ht="19.5">
      <c r="B25" s="121" t="s">
        <v>56</v>
      </c>
      <c r="C25" s="121"/>
      <c r="D25" s="121"/>
      <c r="E25" s="121" t="s">
        <v>55</v>
      </c>
      <c r="F25" s="121"/>
      <c r="G25" s="121"/>
    </row>
    <row r="26" spans="2:7">
      <c r="B26" s="116"/>
      <c r="C26" s="116"/>
      <c r="D26" s="116"/>
      <c r="E26" s="116"/>
      <c r="F26" s="116"/>
      <c r="G26" s="116"/>
    </row>
    <row r="27" spans="2:7">
      <c r="B27" s="116"/>
      <c r="C27" s="116"/>
      <c r="D27" s="116"/>
      <c r="E27" s="116"/>
      <c r="F27" s="116"/>
      <c r="G27" s="116"/>
    </row>
    <row r="28" spans="2:7">
      <c r="B28" s="116"/>
      <c r="C28" s="116"/>
      <c r="D28" s="116"/>
      <c r="E28" s="116"/>
      <c r="F28" s="116"/>
      <c r="G28" s="116"/>
    </row>
    <row r="29" spans="2:7">
      <c r="B29" s="116"/>
      <c r="C29" s="116"/>
      <c r="D29" s="116"/>
      <c r="E29" s="116"/>
      <c r="F29" s="116"/>
      <c r="G29" s="116"/>
    </row>
    <row r="30" spans="2:7">
      <c r="B30" s="116"/>
      <c r="C30" s="116"/>
      <c r="D30" s="116"/>
      <c r="E30" s="116"/>
      <c r="F30" s="116"/>
      <c r="G30" s="116"/>
    </row>
    <row r="31" spans="2:7">
      <c r="B31" s="116"/>
      <c r="C31" s="116"/>
      <c r="D31" s="116"/>
      <c r="E31" s="116"/>
      <c r="F31" s="116"/>
      <c r="G31" s="116"/>
    </row>
    <row r="32" spans="2:7">
      <c r="B32" s="68"/>
      <c r="C32" s="68"/>
      <c r="D32" s="68"/>
      <c r="E32" s="68"/>
      <c r="F32" s="68"/>
      <c r="G32" s="68"/>
    </row>
    <row r="33" spans="2:7"/>
    <row r="34" spans="2:7"/>
    <row r="35" spans="2:7" ht="11.25" customHeight="1"/>
    <row r="36" spans="2:7" ht="16.5" customHeight="1" thickBot="1">
      <c r="B36" s="113" t="s">
        <v>107</v>
      </c>
      <c r="C36" s="115"/>
      <c r="D36" s="115"/>
      <c r="E36" s="115"/>
      <c r="F36" s="115"/>
      <c r="G36" s="115"/>
    </row>
    <row r="37" spans="2:7" ht="61.5" customHeight="1" thickTop="1" thickBot="1">
      <c r="B37" s="113"/>
      <c r="C37" s="115"/>
      <c r="D37" s="115"/>
      <c r="E37" s="115"/>
      <c r="F37" s="115"/>
      <c r="G37" s="115"/>
    </row>
    <row r="38" spans="2:7" ht="16.5" thickTop="1">
      <c r="C38" s="115"/>
      <c r="D38" s="115"/>
      <c r="E38" s="115"/>
      <c r="F38" s="115"/>
      <c r="G38" s="115"/>
    </row>
    <row r="39" spans="2:7">
      <c r="C39" s="115"/>
      <c r="D39" s="115"/>
      <c r="E39" s="115"/>
      <c r="F39" s="115"/>
      <c r="G39" s="115"/>
    </row>
    <row r="40" spans="2:7">
      <c r="C40" s="115"/>
      <c r="D40" s="115"/>
      <c r="E40" s="115"/>
      <c r="F40" s="115"/>
      <c r="G40" s="115"/>
    </row>
    <row r="41" spans="2:7">
      <c r="C41" s="115"/>
      <c r="D41" s="115"/>
      <c r="E41" s="115"/>
      <c r="F41" s="115"/>
      <c r="G41" s="115"/>
    </row>
    <row r="42" spans="2:7">
      <c r="C42" s="115"/>
      <c r="D42" s="115"/>
      <c r="E42" s="115"/>
      <c r="F42" s="115"/>
      <c r="G42" s="115"/>
    </row>
    <row r="43" spans="2:7">
      <c r="C43" s="115"/>
      <c r="D43" s="115"/>
      <c r="E43" s="115"/>
      <c r="F43" s="115"/>
      <c r="G43" s="115"/>
    </row>
    <row r="44" spans="2:7">
      <c r="C44" s="115"/>
      <c r="D44" s="115"/>
      <c r="E44" s="115"/>
      <c r="F44" s="115"/>
      <c r="G44" s="115"/>
    </row>
    <row r="45" spans="2:7">
      <c r="C45" s="115"/>
      <c r="D45" s="115"/>
      <c r="E45" s="115"/>
      <c r="F45" s="115"/>
      <c r="G45" s="115"/>
    </row>
    <row r="46" spans="2:7">
      <c r="C46" s="115"/>
      <c r="D46" s="115"/>
      <c r="E46" s="115"/>
      <c r="F46" s="115"/>
      <c r="G46" s="115"/>
    </row>
    <row r="47" spans="2:7">
      <c r="C47" s="115"/>
      <c r="D47" s="115"/>
      <c r="E47" s="115"/>
      <c r="F47" s="115"/>
      <c r="G47" s="115"/>
    </row>
    <row r="48" spans="2:7">
      <c r="C48" s="115"/>
      <c r="D48" s="115"/>
      <c r="E48" s="115"/>
      <c r="F48" s="115"/>
      <c r="G48" s="115"/>
    </row>
    <row r="49" spans="3:7">
      <c r="C49" s="115"/>
      <c r="D49" s="115"/>
      <c r="E49" s="115"/>
      <c r="F49" s="115"/>
      <c r="G49" s="115"/>
    </row>
    <row r="50" spans="3:7"/>
    <row r="51" spans="3:7"/>
  </sheetData>
  <sheetProtection algorithmName="SHA-512" hashValue="iPEm9Q5uLzy+Cn89TIde0XWITH1btiA1JiCAxMBGJkxy1pJ8Q1aXlItfXztMUg/CkHgWS12toTYlxQYkm9jBew==" saltValue="uQc2uppIJTyVUD0YgWhwNQ==" spinCount="100000" sheet="1" formatCells="0" formatColumns="0" formatRows="0" selectLockedCells="1"/>
  <mergeCells count="17">
    <mergeCell ref="F5:F17"/>
    <mergeCell ref="G5:G17"/>
    <mergeCell ref="B2:G2"/>
    <mergeCell ref="D4:E4"/>
    <mergeCell ref="B25:D25"/>
    <mergeCell ref="E25:G25"/>
    <mergeCell ref="B5:B17"/>
    <mergeCell ref="C5:C17"/>
    <mergeCell ref="D5:E17"/>
    <mergeCell ref="B19:D24"/>
    <mergeCell ref="E19:G24"/>
    <mergeCell ref="E18:G18"/>
    <mergeCell ref="B36:B37"/>
    <mergeCell ref="B18:D18"/>
    <mergeCell ref="C36:G49"/>
    <mergeCell ref="B26:D31"/>
    <mergeCell ref="E26:G31"/>
  </mergeCells>
  <dataValidations count="1">
    <dataValidation type="textLength" operator="lessThanOrEqual" allowBlank="1" showInputMessage="1" showErrorMessage="1" errorTitle="Przekroczyłeś limit znaków." error="Opis koncepcji wdrożenia powinien być ujęty w max. 2000 znaków." promptTitle="Opis koncepcji wdrożenia" prompt="Opis koncepcji wdrożenia powinien być ujęty w max. 2000 znaków." sqref="C36">
      <formula1>2000</formula1>
    </dataValidation>
  </dataValidations>
  <printOptions horizontalCentered="1" verticalCentered="1"/>
  <pageMargins left="0.70866141732283472" right="0.70866141732283472" top="1.299212598425197" bottom="0.74803149606299213" header="0.39370078740157483" footer="0.31496062992125984"/>
  <pageSetup paperSize="9" scale="84" fitToHeight="0" orientation="landscape" r:id="rId1"/>
  <headerFooter>
    <oddHeader>&amp;L&amp;G&amp;R&amp;G</oddHeader>
  </headerFooter>
  <rowBreaks count="1" manualBreakCount="1">
    <brk id="31" max="6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2:H7"/>
  <sheetViews>
    <sheetView showGridLines="0" view="pageBreakPreview" zoomScaleNormal="100" zoomScaleSheetLayoutView="100" workbookViewId="0">
      <selection activeCell="B7" sqref="B7:G7"/>
    </sheetView>
  </sheetViews>
  <sheetFormatPr defaultColWidth="0" defaultRowHeight="15.75"/>
  <cols>
    <col min="1" max="1" width="14.25" style="55" customWidth="1"/>
    <col min="2" max="8" width="11" style="55" customWidth="1"/>
    <col min="9" max="16384" width="11" style="55" hidden="1"/>
  </cols>
  <sheetData>
    <row r="2" spans="1:7">
      <c r="A2" s="122" t="s">
        <v>38</v>
      </c>
      <c r="B2" s="123"/>
      <c r="C2" s="123"/>
      <c r="D2" s="123"/>
      <c r="E2" s="123"/>
      <c r="F2" s="123"/>
      <c r="G2" s="124"/>
    </row>
    <row r="3" spans="1:7" ht="75">
      <c r="A3" s="91" t="s">
        <v>37</v>
      </c>
      <c r="B3" s="125"/>
      <c r="C3" s="126"/>
      <c r="D3" s="126"/>
      <c r="E3" s="126"/>
      <c r="F3" s="126"/>
      <c r="G3" s="127"/>
    </row>
    <row r="4" spans="1:7">
      <c r="A4" s="128"/>
      <c r="B4" s="129"/>
      <c r="C4" s="129"/>
      <c r="D4" s="129"/>
      <c r="E4" s="129"/>
      <c r="F4" s="129"/>
      <c r="G4" s="130"/>
    </row>
    <row r="5" spans="1:7" ht="105">
      <c r="A5" s="91" t="s">
        <v>28</v>
      </c>
      <c r="B5" s="125"/>
      <c r="C5" s="126"/>
      <c r="D5" s="126"/>
      <c r="E5" s="126"/>
      <c r="F5" s="126"/>
      <c r="G5" s="127"/>
    </row>
    <row r="6" spans="1:7">
      <c r="A6" s="128"/>
      <c r="B6" s="129"/>
      <c r="C6" s="129"/>
      <c r="D6" s="129"/>
      <c r="E6" s="129"/>
      <c r="F6" s="129"/>
      <c r="G6" s="130"/>
    </row>
    <row r="7" spans="1:7" ht="120">
      <c r="A7" s="91" t="s">
        <v>29</v>
      </c>
      <c r="B7" s="125"/>
      <c r="C7" s="126"/>
      <c r="D7" s="126"/>
      <c r="E7" s="126"/>
      <c r="F7" s="126"/>
      <c r="G7" s="127"/>
    </row>
  </sheetData>
  <sheetProtection algorithmName="SHA-512" hashValue="K4d+OTr4Ve6pNqz+j5QS7RBqMn7IESjDWeYqPZRhvdm7I/qyS91N4V6qrb58CRoCDEr0DQpb14khoA+Vufmuyw==" saltValue="O2GZ7CWEs9jIisjcLvd3Kg==" spinCount="100000" sheet="1" formatCells="0" formatColumns="0" formatRows="0" selectLockedCells="1"/>
  <mergeCells count="6">
    <mergeCell ref="A2:G2"/>
    <mergeCell ref="B3:G3"/>
    <mergeCell ref="B5:G5"/>
    <mergeCell ref="B7:G7"/>
    <mergeCell ref="A4:G4"/>
    <mergeCell ref="A6:G6"/>
  </mergeCells>
  <dataValidations count="3">
    <dataValidation type="textLength" operator="lessThanOrEqual" allowBlank="1" showInputMessage="1" showErrorMessage="1" errorTitle="Przekroczyłeś limit znaków!" error="Opis koncepcji proponowanego rozwiązania powinien być ujety w max. 4000 znaków." promptTitle="Limit znaków" prompt="Opis koncepcji proponowanego rozwiązania powinien być ujety w max. 4000 znaków." sqref="B3:G3">
      <formula1>4000</formula1>
    </dataValidation>
    <dataValidation type="textLength" operator="lessThanOrEqual" allowBlank="1" showInputMessage="1" showErrorMessage="1" errorTitle="Przekroczyłeś limit znaków!" error="Opis wyzwania technologicznego powinien być ujęty w max. 4000 znaków." promptTitle="Limit znaków" prompt="Opis wyzwania technologicznego powinien być ujęty w max. 4000 znaków." sqref="B5:G6">
      <formula1>4000</formula1>
    </dataValidation>
    <dataValidation type="textLength" operator="lessThanOrEqual" allowBlank="1" showInputMessage="1" showErrorMessage="1" errorTitle="Przekroczyłeś limit znaków!" error="Opis ryzyk badawczych powinien być ujęty w max. 4000 znaków." promptTitle="Limit znaków" prompt="Opis ryzyk badawczych powinien być ujęty w max 4000 znaków." sqref="B7:G7">
      <formula1>4000</formula1>
    </dataValidation>
  </dataValidations>
  <printOptions horizontalCentered="1" verticalCentered="1"/>
  <pageMargins left="0.70866141732283472" right="0.70866141732283472" top="1.299212598425197" bottom="0.74803149606299213" header="0.39370078740157483" footer="0.31496062992125984"/>
  <pageSetup paperSize="9" orientation="portrait" r:id="rId1"/>
  <headerFooter>
    <oddHeader>&amp;L&amp;G&amp;R&amp;G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Q70"/>
  <sheetViews>
    <sheetView showGridLines="0" view="pageBreakPreview" topLeftCell="A19" zoomScaleNormal="100" zoomScaleSheetLayoutView="100" workbookViewId="0">
      <selection activeCell="B19" sqref="B19"/>
    </sheetView>
  </sheetViews>
  <sheetFormatPr defaultColWidth="0" defaultRowHeight="15.75" zeroHeight="1"/>
  <cols>
    <col min="1" max="1" width="16.75" style="5" customWidth="1"/>
    <col min="2" max="2" width="17" style="4" customWidth="1"/>
    <col min="3" max="3" width="12.5" style="6" customWidth="1"/>
    <col min="4" max="4" width="8.75" style="6" customWidth="1"/>
    <col min="5" max="9" width="8.75" style="2" customWidth="1"/>
    <col min="10" max="10" width="8.75" style="1" customWidth="1"/>
    <col min="11" max="15" width="8.75" style="2" customWidth="1"/>
    <col min="16" max="16" width="11" customWidth="1"/>
    <col min="17" max="17" width="0" hidden="1" customWidth="1"/>
    <col min="18" max="16384" width="11" hidden="1"/>
  </cols>
  <sheetData>
    <row r="1" spans="1:15"/>
    <row r="2" spans="1:15">
      <c r="A2" s="133" t="s">
        <v>6</v>
      </c>
      <c r="B2" s="133"/>
      <c r="C2" s="133"/>
      <c r="D2" s="41"/>
      <c r="E2" s="22"/>
      <c r="F2" s="22"/>
      <c r="G2" s="22"/>
      <c r="H2" s="22"/>
      <c r="I2" s="22"/>
      <c r="J2" s="42"/>
      <c r="K2" s="22"/>
      <c r="L2" s="22"/>
      <c r="M2" s="22"/>
      <c r="N2" s="22"/>
      <c r="O2" s="22"/>
    </row>
    <row r="3" spans="1:15" s="36" customFormat="1" ht="31.5">
      <c r="A3" s="40" t="s">
        <v>3</v>
      </c>
      <c r="B3" s="40" t="s">
        <v>87</v>
      </c>
      <c r="C3" s="40" t="s">
        <v>89</v>
      </c>
      <c r="D3" s="40" t="s">
        <v>88</v>
      </c>
      <c r="E3" s="40" t="s">
        <v>24</v>
      </c>
      <c r="F3" s="40" t="s">
        <v>25</v>
      </c>
      <c r="G3" s="40" t="s">
        <v>26</v>
      </c>
      <c r="H3" s="40" t="s">
        <v>27</v>
      </c>
      <c r="I3" s="40" t="s">
        <v>58</v>
      </c>
      <c r="J3" s="40" t="s">
        <v>86</v>
      </c>
      <c r="K3" s="40" t="s">
        <v>59</v>
      </c>
      <c r="L3" s="40" t="s">
        <v>60</v>
      </c>
      <c r="M3" s="40" t="s">
        <v>61</v>
      </c>
      <c r="N3" s="40" t="s">
        <v>62</v>
      </c>
      <c r="O3" s="40" t="s">
        <v>63</v>
      </c>
    </row>
    <row r="4" spans="1:15" ht="31.5">
      <c r="A4" s="38" t="str">
        <f>'ETAP I'!E14</f>
        <v xml:space="preserve"> 
()</v>
      </c>
      <c r="B4" s="61">
        <f>Zespół!E3</f>
        <v>0</v>
      </c>
      <c r="C4" s="62" t="e">
        <f t="shared" ref="C4:C12" si="0">D4/D$13</f>
        <v>#DIV/0!</v>
      </c>
      <c r="D4" s="58">
        <f>SUM(E4:I4)</f>
        <v>0</v>
      </c>
      <c r="E4" s="50">
        <f>'ETAP I'!I14</f>
        <v>0</v>
      </c>
      <c r="F4" s="50">
        <f>'ETAP II'!I14</f>
        <v>0</v>
      </c>
      <c r="G4" s="50">
        <f>'ETAP III'!I14</f>
        <v>0</v>
      </c>
      <c r="H4" s="50">
        <f>'ETAP IV'!I14</f>
        <v>0</v>
      </c>
      <c r="I4" s="50">
        <f>'ETAP V'!I14</f>
        <v>0</v>
      </c>
      <c r="J4" s="58">
        <f>SUM(K4:O4)</f>
        <v>0</v>
      </c>
      <c r="K4" s="50">
        <f>'ETAP I'!J14</f>
        <v>0</v>
      </c>
      <c r="L4" s="50">
        <f>'ETAP II'!J14</f>
        <v>0</v>
      </c>
      <c r="M4" s="50">
        <f>'ETAP III'!J14</f>
        <v>0</v>
      </c>
      <c r="N4" s="50">
        <f>'ETAP IV'!J14</f>
        <v>0</v>
      </c>
      <c r="O4" s="50">
        <f>'ETAP V'!J14</f>
        <v>0</v>
      </c>
    </row>
    <row r="5" spans="1:15" ht="31.5">
      <c r="A5" s="38" t="str">
        <f>'ETAP I'!E15</f>
        <v xml:space="preserve"> 
()</v>
      </c>
      <c r="B5" s="61">
        <f>Zespół!E4</f>
        <v>0</v>
      </c>
      <c r="C5" s="62" t="e">
        <f t="shared" si="0"/>
        <v>#DIV/0!</v>
      </c>
      <c r="D5" s="58">
        <f t="shared" ref="D5:D12" si="1">SUM(E5:I5)</f>
        <v>0</v>
      </c>
      <c r="E5" s="50">
        <f>'ETAP I'!I15</f>
        <v>0</v>
      </c>
      <c r="F5" s="50">
        <f>'ETAP II'!I15</f>
        <v>0</v>
      </c>
      <c r="G5" s="50">
        <f>'ETAP III'!I15</f>
        <v>0</v>
      </c>
      <c r="H5" s="50">
        <f>'ETAP IV'!I15</f>
        <v>0</v>
      </c>
      <c r="I5" s="50">
        <f>'ETAP V'!I15</f>
        <v>0</v>
      </c>
      <c r="J5" s="58">
        <f t="shared" ref="J5:J12" si="2">SUM(K5:O5)</f>
        <v>0</v>
      </c>
      <c r="K5" s="50">
        <f>'ETAP I'!J15</f>
        <v>0</v>
      </c>
      <c r="L5" s="50">
        <f>'ETAP II'!J15</f>
        <v>0</v>
      </c>
      <c r="M5" s="50">
        <f>'ETAP III'!J15</f>
        <v>0</v>
      </c>
      <c r="N5" s="50">
        <f>'ETAP IV'!J15</f>
        <v>0</v>
      </c>
      <c r="O5" s="50">
        <f>'ETAP V'!J15</f>
        <v>0</v>
      </c>
    </row>
    <row r="6" spans="1:15" ht="31.5">
      <c r="A6" s="38" t="str">
        <f>'ETAP I'!E16</f>
        <v xml:space="preserve"> 
()</v>
      </c>
      <c r="B6" s="61">
        <f>Zespół!E5</f>
        <v>0</v>
      </c>
      <c r="C6" s="62" t="e">
        <f t="shared" si="0"/>
        <v>#DIV/0!</v>
      </c>
      <c r="D6" s="58">
        <f t="shared" si="1"/>
        <v>0</v>
      </c>
      <c r="E6" s="50">
        <f>'ETAP I'!I16</f>
        <v>0</v>
      </c>
      <c r="F6" s="50">
        <f>'ETAP II'!I16</f>
        <v>0</v>
      </c>
      <c r="G6" s="50">
        <f>'ETAP III'!I16</f>
        <v>0</v>
      </c>
      <c r="H6" s="50">
        <f>'ETAP IV'!I16</f>
        <v>0</v>
      </c>
      <c r="I6" s="50">
        <f>'ETAP V'!I16</f>
        <v>0</v>
      </c>
      <c r="J6" s="58">
        <f t="shared" si="2"/>
        <v>0</v>
      </c>
      <c r="K6" s="50">
        <f>'ETAP I'!J16</f>
        <v>0</v>
      </c>
      <c r="L6" s="50">
        <f>'ETAP II'!J16</f>
        <v>0</v>
      </c>
      <c r="M6" s="50">
        <f>'ETAP III'!J16</f>
        <v>0</v>
      </c>
      <c r="N6" s="50">
        <f>'ETAP IV'!J16</f>
        <v>0</v>
      </c>
      <c r="O6" s="50">
        <f>'ETAP V'!J16</f>
        <v>0</v>
      </c>
    </row>
    <row r="7" spans="1:15" ht="31.5">
      <c r="A7" s="38" t="str">
        <f>'ETAP I'!E17</f>
        <v xml:space="preserve"> 
()</v>
      </c>
      <c r="B7" s="61">
        <f>Zespół!E6</f>
        <v>0</v>
      </c>
      <c r="C7" s="62" t="e">
        <f t="shared" si="0"/>
        <v>#DIV/0!</v>
      </c>
      <c r="D7" s="58">
        <f t="shared" si="1"/>
        <v>0</v>
      </c>
      <c r="E7" s="50">
        <f>'ETAP I'!I17</f>
        <v>0</v>
      </c>
      <c r="F7" s="50">
        <f>'ETAP II'!I17</f>
        <v>0</v>
      </c>
      <c r="G7" s="50">
        <f>'ETAP III'!I17</f>
        <v>0</v>
      </c>
      <c r="H7" s="50">
        <f>'ETAP IV'!I17</f>
        <v>0</v>
      </c>
      <c r="I7" s="50">
        <f>'ETAP V'!I17</f>
        <v>0</v>
      </c>
      <c r="J7" s="58">
        <f t="shared" si="2"/>
        <v>0</v>
      </c>
      <c r="K7" s="50">
        <f>'ETAP I'!J17</f>
        <v>0</v>
      </c>
      <c r="L7" s="50">
        <f>'ETAP II'!J17</f>
        <v>0</v>
      </c>
      <c r="M7" s="50">
        <f>'ETAP III'!J17</f>
        <v>0</v>
      </c>
      <c r="N7" s="50">
        <f>'ETAP IV'!J17</f>
        <v>0</v>
      </c>
      <c r="O7" s="50">
        <f>'ETAP V'!J17</f>
        <v>0</v>
      </c>
    </row>
    <row r="8" spans="1:15" ht="31.5">
      <c r="A8" s="38" t="str">
        <f>'ETAP I'!E18</f>
        <v xml:space="preserve"> 
()</v>
      </c>
      <c r="B8" s="61">
        <f>Zespół!E7</f>
        <v>0</v>
      </c>
      <c r="C8" s="62" t="e">
        <f t="shared" si="0"/>
        <v>#DIV/0!</v>
      </c>
      <c r="D8" s="58">
        <f t="shared" si="1"/>
        <v>0</v>
      </c>
      <c r="E8" s="50">
        <f>'ETAP I'!I18</f>
        <v>0</v>
      </c>
      <c r="F8" s="50">
        <f>'ETAP II'!I18</f>
        <v>0</v>
      </c>
      <c r="G8" s="50">
        <f>'ETAP III'!I18</f>
        <v>0</v>
      </c>
      <c r="H8" s="50">
        <f>'ETAP IV'!I18</f>
        <v>0</v>
      </c>
      <c r="I8" s="50">
        <f>'ETAP V'!I18</f>
        <v>0</v>
      </c>
      <c r="J8" s="58">
        <f t="shared" si="2"/>
        <v>0</v>
      </c>
      <c r="K8" s="50">
        <f>'ETAP I'!J18</f>
        <v>0</v>
      </c>
      <c r="L8" s="50">
        <f>'ETAP II'!J18</f>
        <v>0</v>
      </c>
      <c r="M8" s="50">
        <f>'ETAP III'!J18</f>
        <v>0</v>
      </c>
      <c r="N8" s="50">
        <f>'ETAP IV'!J18</f>
        <v>0</v>
      </c>
      <c r="O8" s="50">
        <f>'ETAP V'!J18</f>
        <v>0</v>
      </c>
    </row>
    <row r="9" spans="1:15" ht="31.5">
      <c r="A9" s="38" t="str">
        <f>'ETAP I'!E19</f>
        <v xml:space="preserve"> 
()</v>
      </c>
      <c r="B9" s="61">
        <f>Zespół!E8</f>
        <v>0</v>
      </c>
      <c r="C9" s="62" t="e">
        <f t="shared" si="0"/>
        <v>#DIV/0!</v>
      </c>
      <c r="D9" s="58">
        <f t="shared" si="1"/>
        <v>0</v>
      </c>
      <c r="E9" s="50">
        <f>'ETAP I'!I19</f>
        <v>0</v>
      </c>
      <c r="F9" s="50">
        <f>'ETAP II'!I19</f>
        <v>0</v>
      </c>
      <c r="G9" s="50">
        <f>'ETAP III'!I19</f>
        <v>0</v>
      </c>
      <c r="H9" s="50">
        <f>'ETAP IV'!I19</f>
        <v>0</v>
      </c>
      <c r="I9" s="50">
        <f>'ETAP V'!I19</f>
        <v>0</v>
      </c>
      <c r="J9" s="58">
        <f t="shared" si="2"/>
        <v>0</v>
      </c>
      <c r="K9" s="50">
        <f>'ETAP I'!J19</f>
        <v>0</v>
      </c>
      <c r="L9" s="50">
        <f>'ETAP II'!J19</f>
        <v>0</v>
      </c>
      <c r="M9" s="50">
        <f>'ETAP III'!J19</f>
        <v>0</v>
      </c>
      <c r="N9" s="50">
        <f>'ETAP IV'!J19</f>
        <v>0</v>
      </c>
      <c r="O9" s="50">
        <f>'ETAP V'!J19</f>
        <v>0</v>
      </c>
    </row>
    <row r="10" spans="1:15" ht="31.5">
      <c r="A10" s="38" t="str">
        <f>'ETAP I'!E20</f>
        <v xml:space="preserve"> 
()</v>
      </c>
      <c r="B10" s="61">
        <f>Zespół!E9</f>
        <v>0</v>
      </c>
      <c r="C10" s="62" t="e">
        <f t="shared" si="0"/>
        <v>#DIV/0!</v>
      </c>
      <c r="D10" s="58">
        <f t="shared" si="1"/>
        <v>0</v>
      </c>
      <c r="E10" s="50">
        <f>'ETAP I'!I20</f>
        <v>0</v>
      </c>
      <c r="F10" s="50">
        <f>'ETAP II'!I20</f>
        <v>0</v>
      </c>
      <c r="G10" s="50">
        <f>'ETAP III'!I20</f>
        <v>0</v>
      </c>
      <c r="H10" s="50">
        <f>'ETAP IV'!I20</f>
        <v>0</v>
      </c>
      <c r="I10" s="50">
        <f>'ETAP V'!I20</f>
        <v>0</v>
      </c>
      <c r="J10" s="58">
        <f t="shared" si="2"/>
        <v>0</v>
      </c>
      <c r="K10" s="50">
        <f>'ETAP I'!J20</f>
        <v>0</v>
      </c>
      <c r="L10" s="50">
        <f>'ETAP II'!J20</f>
        <v>0</v>
      </c>
      <c r="M10" s="50">
        <f>'ETAP III'!J20</f>
        <v>0</v>
      </c>
      <c r="N10" s="50">
        <f>'ETAP IV'!J20</f>
        <v>0</v>
      </c>
      <c r="O10" s="50">
        <f>'ETAP V'!J20</f>
        <v>0</v>
      </c>
    </row>
    <row r="11" spans="1:15" ht="31.5">
      <c r="A11" s="38" t="str">
        <f>'ETAP I'!E21</f>
        <v xml:space="preserve"> 
()</v>
      </c>
      <c r="B11" s="61">
        <f>Zespół!E10</f>
        <v>0</v>
      </c>
      <c r="C11" s="62" t="e">
        <f t="shared" si="0"/>
        <v>#DIV/0!</v>
      </c>
      <c r="D11" s="58">
        <f t="shared" si="1"/>
        <v>0</v>
      </c>
      <c r="E11" s="50">
        <f>'ETAP I'!I21</f>
        <v>0</v>
      </c>
      <c r="F11" s="50">
        <f>'ETAP II'!I21</f>
        <v>0</v>
      </c>
      <c r="G11" s="50">
        <f>'ETAP III'!I21</f>
        <v>0</v>
      </c>
      <c r="H11" s="50">
        <f>'ETAP IV'!I21</f>
        <v>0</v>
      </c>
      <c r="I11" s="50">
        <f>'ETAP V'!I21</f>
        <v>0</v>
      </c>
      <c r="J11" s="58">
        <f t="shared" si="2"/>
        <v>0</v>
      </c>
      <c r="K11" s="50">
        <f>'ETAP I'!J21</f>
        <v>0</v>
      </c>
      <c r="L11" s="50">
        <f>'ETAP II'!J21</f>
        <v>0</v>
      </c>
      <c r="M11" s="50">
        <f>'ETAP III'!J21</f>
        <v>0</v>
      </c>
      <c r="N11" s="50">
        <f>'ETAP IV'!J21</f>
        <v>0</v>
      </c>
      <c r="O11" s="50">
        <f>'ETAP V'!J21</f>
        <v>0</v>
      </c>
    </row>
    <row r="12" spans="1:15" ht="31.5">
      <c r="A12" s="38" t="str">
        <f>'ETAP I'!E22</f>
        <v xml:space="preserve"> 
()</v>
      </c>
      <c r="B12" s="61">
        <f>Zespół!E11</f>
        <v>0</v>
      </c>
      <c r="C12" s="62" t="e">
        <f t="shared" si="0"/>
        <v>#DIV/0!</v>
      </c>
      <c r="D12" s="58">
        <f t="shared" si="1"/>
        <v>0</v>
      </c>
      <c r="E12" s="50">
        <f>'ETAP I'!I22</f>
        <v>0</v>
      </c>
      <c r="F12" s="50">
        <f>'ETAP II'!I22</f>
        <v>0</v>
      </c>
      <c r="G12" s="50">
        <f>'ETAP III'!I22</f>
        <v>0</v>
      </c>
      <c r="H12" s="50">
        <f>'ETAP IV'!I22</f>
        <v>0</v>
      </c>
      <c r="I12" s="50">
        <f>'ETAP V'!I22</f>
        <v>0</v>
      </c>
      <c r="J12" s="58">
        <f t="shared" si="2"/>
        <v>0</v>
      </c>
      <c r="K12" s="50">
        <f>'ETAP I'!J22</f>
        <v>0</v>
      </c>
      <c r="L12" s="50">
        <f>'ETAP II'!J22</f>
        <v>0</v>
      </c>
      <c r="M12" s="50">
        <f>'ETAP III'!J22</f>
        <v>0</v>
      </c>
      <c r="N12" s="50">
        <f>'ETAP IV'!J22</f>
        <v>0</v>
      </c>
      <c r="O12" s="50">
        <f>'ETAP V'!J22</f>
        <v>0</v>
      </c>
    </row>
    <row r="13" spans="1:15">
      <c r="A13" s="43" t="s">
        <v>11</v>
      </c>
      <c r="B13" s="59">
        <f>SUM(B4:B12)</f>
        <v>0</v>
      </c>
      <c r="C13" s="44" t="e">
        <f>SUM(C4:C12)</f>
        <v>#DIV/0!</v>
      </c>
      <c r="D13" s="60">
        <f t="shared" ref="D13:N13" si="3">SUM(D4:D12)</f>
        <v>0</v>
      </c>
      <c r="E13" s="60">
        <f t="shared" si="3"/>
        <v>0</v>
      </c>
      <c r="F13" s="60">
        <f t="shared" si="3"/>
        <v>0</v>
      </c>
      <c r="G13" s="60">
        <f t="shared" si="3"/>
        <v>0</v>
      </c>
      <c r="H13" s="60">
        <f t="shared" si="3"/>
        <v>0</v>
      </c>
      <c r="I13" s="60">
        <f>'ETAP V'!I23</f>
        <v>0</v>
      </c>
      <c r="J13" s="60">
        <f t="shared" si="3"/>
        <v>0</v>
      </c>
      <c r="K13" s="60">
        <f t="shared" si="3"/>
        <v>0</v>
      </c>
      <c r="L13" s="60">
        <f t="shared" si="3"/>
        <v>0</v>
      </c>
      <c r="M13" s="60">
        <f t="shared" si="3"/>
        <v>0</v>
      </c>
      <c r="N13" s="60">
        <f t="shared" si="3"/>
        <v>0</v>
      </c>
      <c r="O13" s="60">
        <f>'ETAP V'!J23</f>
        <v>0</v>
      </c>
    </row>
    <row r="14" spans="1:15">
      <c r="A14" s="32"/>
      <c r="B14" s="26"/>
      <c r="C14" s="26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</row>
    <row r="15" spans="1:15">
      <c r="A15" s="32"/>
      <c r="B15" s="26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>
      <c r="A16" s="32"/>
      <c r="B16" s="26"/>
      <c r="C16" s="26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</row>
    <row r="17" spans="1:15">
      <c r="A17" s="134" t="s">
        <v>92</v>
      </c>
      <c r="B17" s="134"/>
      <c r="C17" s="134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</row>
    <row r="18" spans="1:15" ht="47.25">
      <c r="A18" s="35" t="s">
        <v>3</v>
      </c>
      <c r="B18" s="35" t="s">
        <v>94</v>
      </c>
      <c r="C18" s="34" t="s">
        <v>24</v>
      </c>
      <c r="D18" s="34" t="s">
        <v>25</v>
      </c>
      <c r="E18" s="34" t="s">
        <v>26</v>
      </c>
      <c r="F18" s="34" t="s">
        <v>27</v>
      </c>
      <c r="G18" s="34" t="s">
        <v>58</v>
      </c>
      <c r="H18" s="49" t="s">
        <v>93</v>
      </c>
      <c r="I18" s="34" t="s">
        <v>24</v>
      </c>
      <c r="J18" s="34" t="s">
        <v>25</v>
      </c>
      <c r="K18" s="34" t="s">
        <v>26</v>
      </c>
      <c r="L18" s="34" t="s">
        <v>27</v>
      </c>
      <c r="M18" s="34" t="s">
        <v>58</v>
      </c>
      <c r="N18" s="135"/>
      <c r="O18" s="135"/>
    </row>
    <row r="19" spans="1:15" ht="31.5">
      <c r="A19" s="47" t="str">
        <f>'ETAP I'!E14</f>
        <v xml:space="preserve"> 
()</v>
      </c>
      <c r="B19" s="48" t="str">
        <f t="shared" ref="B19:B27" si="4">IF(J4=0,"n/a",D4/J4)</f>
        <v>n/a</v>
      </c>
      <c r="C19" s="48" t="str">
        <f>'ETAP I'!K14</f>
        <v xml:space="preserve">n/a </v>
      </c>
      <c r="D19" s="48" t="str">
        <f>'ETAP II'!K14</f>
        <v xml:space="preserve">n/a </v>
      </c>
      <c r="E19" s="48" t="str">
        <f>'ETAP III'!K14</f>
        <v xml:space="preserve">n/a </v>
      </c>
      <c r="F19" s="48" t="str">
        <f>'ETAP IV'!K14</f>
        <v xml:space="preserve">n/a </v>
      </c>
      <c r="G19" s="48" t="str">
        <f>'ETAP V'!K14</f>
        <v xml:space="preserve">n/a </v>
      </c>
      <c r="H19" s="46"/>
      <c r="I19" s="50" t="str">
        <f>'ETAP I'!L14</f>
        <v xml:space="preserve">n/a </v>
      </c>
      <c r="J19" s="51" t="str">
        <f>'ETAP II'!L14</f>
        <v xml:space="preserve">n/a </v>
      </c>
      <c r="K19" s="51" t="str">
        <f>'ETAP III'!L14</f>
        <v xml:space="preserve">n/a </v>
      </c>
      <c r="L19" s="51" t="str">
        <f>'ETAP IV'!L14</f>
        <v xml:space="preserve">n/a </v>
      </c>
      <c r="M19" s="50" t="str">
        <f>'ETAP V'!L14</f>
        <v xml:space="preserve">n/a </v>
      </c>
      <c r="N19" s="135"/>
      <c r="O19" s="135"/>
    </row>
    <row r="20" spans="1:15" ht="31.5">
      <c r="A20" s="39" t="str">
        <f>'ETAP I'!E15</f>
        <v xml:space="preserve"> 
()</v>
      </c>
      <c r="B20" s="45" t="str">
        <f t="shared" si="4"/>
        <v>n/a</v>
      </c>
      <c r="C20" s="45" t="str">
        <f>'ETAP I'!K15</f>
        <v xml:space="preserve">n/a </v>
      </c>
      <c r="D20" s="45" t="str">
        <f>'ETAP II'!K15</f>
        <v xml:space="preserve">n/a </v>
      </c>
      <c r="E20" s="45" t="str">
        <f>'ETAP III'!K15</f>
        <v xml:space="preserve">n/a </v>
      </c>
      <c r="F20" s="45" t="str">
        <f>'ETAP IV'!K15</f>
        <v xml:space="preserve">n/a </v>
      </c>
      <c r="G20" s="45" t="str">
        <f>'ETAP V'!K15</f>
        <v xml:space="preserve">n/a </v>
      </c>
      <c r="H20" s="46"/>
      <c r="I20" s="50" t="str">
        <f>'ETAP I'!L15</f>
        <v xml:space="preserve">n/a </v>
      </c>
      <c r="J20" s="50" t="str">
        <f>'ETAP II'!L15</f>
        <v xml:space="preserve">n/a </v>
      </c>
      <c r="K20" s="50" t="str">
        <f>'ETAP III'!L15</f>
        <v xml:space="preserve">n/a </v>
      </c>
      <c r="L20" s="50" t="str">
        <f>'ETAP IV'!L15</f>
        <v xml:space="preserve">n/a </v>
      </c>
      <c r="M20" s="50" t="str">
        <f>'ETAP V'!L15</f>
        <v xml:space="preserve">n/a </v>
      </c>
      <c r="N20" s="135"/>
      <c r="O20" s="135"/>
    </row>
    <row r="21" spans="1:15" ht="31.5">
      <c r="A21" s="39" t="str">
        <f>'ETAP I'!E16</f>
        <v xml:space="preserve"> 
()</v>
      </c>
      <c r="B21" s="45" t="str">
        <f t="shared" si="4"/>
        <v>n/a</v>
      </c>
      <c r="C21" s="45" t="str">
        <f>'ETAP I'!K16</f>
        <v xml:space="preserve">n/a </v>
      </c>
      <c r="D21" s="45" t="str">
        <f>'ETAP II'!K16</f>
        <v xml:space="preserve">n/a </v>
      </c>
      <c r="E21" s="45" t="str">
        <f>'ETAP III'!K16</f>
        <v xml:space="preserve">n/a </v>
      </c>
      <c r="F21" s="45" t="str">
        <f>'ETAP IV'!K16</f>
        <v xml:space="preserve">n/a </v>
      </c>
      <c r="G21" s="45" t="str">
        <f>'ETAP V'!K16</f>
        <v xml:space="preserve">n/a </v>
      </c>
      <c r="H21" s="46"/>
      <c r="I21" s="50" t="str">
        <f>'ETAP I'!L16</f>
        <v xml:space="preserve">n/a </v>
      </c>
      <c r="J21" s="50" t="str">
        <f>'ETAP II'!L16</f>
        <v xml:space="preserve">n/a </v>
      </c>
      <c r="K21" s="50" t="str">
        <f>'ETAP III'!L16</f>
        <v xml:space="preserve">n/a </v>
      </c>
      <c r="L21" s="50" t="str">
        <f>'ETAP IV'!L16</f>
        <v xml:space="preserve">n/a </v>
      </c>
      <c r="M21" s="50" t="str">
        <f>'ETAP V'!L16</f>
        <v xml:space="preserve">n/a </v>
      </c>
      <c r="N21" s="135"/>
      <c r="O21" s="135"/>
    </row>
    <row r="22" spans="1:15" ht="31.5">
      <c r="A22" s="39" t="str">
        <f>'ETAP I'!E17</f>
        <v xml:space="preserve"> 
()</v>
      </c>
      <c r="B22" s="45" t="str">
        <f t="shared" si="4"/>
        <v>n/a</v>
      </c>
      <c r="C22" s="45" t="str">
        <f>'ETAP I'!K17</f>
        <v xml:space="preserve">n/a </v>
      </c>
      <c r="D22" s="45" t="str">
        <f>'ETAP II'!K17</f>
        <v xml:space="preserve">n/a </v>
      </c>
      <c r="E22" s="45" t="str">
        <f>'ETAP III'!K17</f>
        <v xml:space="preserve">n/a </v>
      </c>
      <c r="F22" s="45" t="str">
        <f>'ETAP IV'!K17</f>
        <v xml:space="preserve">n/a </v>
      </c>
      <c r="G22" s="45" t="str">
        <f>'ETAP V'!K17</f>
        <v xml:space="preserve">n/a </v>
      </c>
      <c r="H22" s="46"/>
      <c r="I22" s="50" t="str">
        <f>'ETAP I'!L17</f>
        <v xml:space="preserve">n/a </v>
      </c>
      <c r="J22" s="50" t="str">
        <f>'ETAP II'!L17</f>
        <v xml:space="preserve">n/a </v>
      </c>
      <c r="K22" s="50" t="str">
        <f>'ETAP III'!L17</f>
        <v xml:space="preserve">n/a </v>
      </c>
      <c r="L22" s="50" t="str">
        <f>'ETAP IV'!L17</f>
        <v xml:space="preserve">n/a </v>
      </c>
      <c r="M22" s="50" t="str">
        <f>'ETAP V'!L17</f>
        <v xml:space="preserve">n/a </v>
      </c>
      <c r="N22" s="135"/>
      <c r="O22" s="135"/>
    </row>
    <row r="23" spans="1:15" ht="31.5">
      <c r="A23" s="39" t="str">
        <f>'ETAP I'!E18</f>
        <v xml:space="preserve"> 
()</v>
      </c>
      <c r="B23" s="45" t="str">
        <f t="shared" si="4"/>
        <v>n/a</v>
      </c>
      <c r="C23" s="45" t="str">
        <f>'ETAP I'!K18</f>
        <v xml:space="preserve">n/a </v>
      </c>
      <c r="D23" s="45" t="str">
        <f>'ETAP II'!K18</f>
        <v xml:space="preserve">n/a </v>
      </c>
      <c r="E23" s="45" t="str">
        <f>'ETAP III'!K18</f>
        <v xml:space="preserve">n/a </v>
      </c>
      <c r="F23" s="45" t="str">
        <f>'ETAP IV'!K18</f>
        <v xml:space="preserve">n/a </v>
      </c>
      <c r="G23" s="45" t="str">
        <f>'ETAP V'!K18</f>
        <v xml:space="preserve">n/a </v>
      </c>
      <c r="H23" s="46"/>
      <c r="I23" s="50" t="str">
        <f>'ETAP I'!L18</f>
        <v xml:space="preserve">n/a </v>
      </c>
      <c r="J23" s="50" t="str">
        <f>'ETAP II'!L18</f>
        <v xml:space="preserve">n/a </v>
      </c>
      <c r="K23" s="50" t="str">
        <f>'ETAP III'!L18</f>
        <v xml:space="preserve">n/a </v>
      </c>
      <c r="L23" s="50" t="str">
        <f>'ETAP IV'!L18</f>
        <v xml:space="preserve">n/a </v>
      </c>
      <c r="M23" s="50" t="str">
        <f>'ETAP V'!L18</f>
        <v xml:space="preserve">n/a </v>
      </c>
      <c r="N23" s="135"/>
      <c r="O23" s="135"/>
    </row>
    <row r="24" spans="1:15" ht="31.5">
      <c r="A24" s="39" t="str">
        <f>'ETAP I'!E19</f>
        <v xml:space="preserve"> 
()</v>
      </c>
      <c r="B24" s="45" t="str">
        <f t="shared" si="4"/>
        <v>n/a</v>
      </c>
      <c r="C24" s="45" t="str">
        <f>'ETAP I'!K19</f>
        <v xml:space="preserve">n/a </v>
      </c>
      <c r="D24" s="45" t="str">
        <f>'ETAP II'!K19</f>
        <v xml:space="preserve">n/a </v>
      </c>
      <c r="E24" s="45" t="str">
        <f>'ETAP III'!K19</f>
        <v xml:space="preserve">n/a </v>
      </c>
      <c r="F24" s="45" t="str">
        <f>'ETAP IV'!K19</f>
        <v xml:space="preserve">n/a </v>
      </c>
      <c r="G24" s="45" t="str">
        <f>'ETAP V'!K19</f>
        <v xml:space="preserve">n/a </v>
      </c>
      <c r="H24" s="46"/>
      <c r="I24" s="50" t="str">
        <f>'ETAP I'!L19</f>
        <v xml:space="preserve">n/a </v>
      </c>
      <c r="J24" s="50" t="str">
        <f>'ETAP II'!L19</f>
        <v xml:space="preserve">n/a </v>
      </c>
      <c r="K24" s="50" t="str">
        <f>'ETAP III'!L19</f>
        <v xml:space="preserve">n/a </v>
      </c>
      <c r="L24" s="50" t="str">
        <f>'ETAP IV'!L19</f>
        <v xml:space="preserve">n/a </v>
      </c>
      <c r="M24" s="50" t="str">
        <f>'ETAP V'!L19</f>
        <v xml:space="preserve">n/a </v>
      </c>
      <c r="N24" s="135"/>
      <c r="O24" s="135"/>
    </row>
    <row r="25" spans="1:15" ht="31.5">
      <c r="A25" s="39" t="str">
        <f>'ETAP I'!E20</f>
        <v xml:space="preserve"> 
()</v>
      </c>
      <c r="B25" s="45" t="str">
        <f t="shared" si="4"/>
        <v>n/a</v>
      </c>
      <c r="C25" s="45" t="str">
        <f>'ETAP I'!K20</f>
        <v xml:space="preserve">n/a </v>
      </c>
      <c r="D25" s="45" t="str">
        <f>'ETAP II'!K20</f>
        <v xml:space="preserve">n/a </v>
      </c>
      <c r="E25" s="45" t="str">
        <f>'ETAP III'!K20</f>
        <v xml:space="preserve">n/a </v>
      </c>
      <c r="F25" s="45" t="str">
        <f>'ETAP IV'!K20</f>
        <v xml:space="preserve">n/a </v>
      </c>
      <c r="G25" s="45" t="str">
        <f>'ETAP V'!K20</f>
        <v xml:space="preserve">n/a </v>
      </c>
      <c r="H25" s="46"/>
      <c r="I25" s="50" t="str">
        <f>'ETAP I'!L20</f>
        <v xml:space="preserve">n/a </v>
      </c>
      <c r="J25" s="50" t="str">
        <f>'ETAP II'!L20</f>
        <v xml:space="preserve">n/a </v>
      </c>
      <c r="K25" s="50" t="str">
        <f>'ETAP III'!L20</f>
        <v xml:space="preserve">n/a </v>
      </c>
      <c r="L25" s="50" t="str">
        <f>'ETAP IV'!L20</f>
        <v xml:space="preserve">n/a </v>
      </c>
      <c r="M25" s="50" t="str">
        <f>'ETAP V'!L20</f>
        <v xml:space="preserve">n/a </v>
      </c>
      <c r="N25" s="135"/>
      <c r="O25" s="135"/>
    </row>
    <row r="26" spans="1:15" ht="31.5">
      <c r="A26" s="39" t="str">
        <f>'ETAP I'!E21</f>
        <v xml:space="preserve"> 
()</v>
      </c>
      <c r="B26" s="45" t="str">
        <f t="shared" si="4"/>
        <v>n/a</v>
      </c>
      <c r="C26" s="45" t="str">
        <f>'ETAP I'!K21</f>
        <v xml:space="preserve">n/a </v>
      </c>
      <c r="D26" s="45" t="str">
        <f>'ETAP II'!K21</f>
        <v xml:space="preserve">n/a </v>
      </c>
      <c r="E26" s="45" t="str">
        <f>'ETAP III'!K21</f>
        <v xml:space="preserve">n/a </v>
      </c>
      <c r="F26" s="45" t="str">
        <f>'ETAP IV'!K21</f>
        <v xml:space="preserve">n/a </v>
      </c>
      <c r="G26" s="45" t="str">
        <f>'ETAP V'!K21</f>
        <v xml:space="preserve">n/a </v>
      </c>
      <c r="H26" s="46"/>
      <c r="I26" s="50" t="str">
        <f>'ETAP I'!L21</f>
        <v xml:space="preserve">n/a </v>
      </c>
      <c r="J26" s="50" t="str">
        <f>'ETAP II'!L21</f>
        <v xml:space="preserve">n/a </v>
      </c>
      <c r="K26" s="50" t="str">
        <f>'ETAP III'!L21</f>
        <v xml:space="preserve">n/a </v>
      </c>
      <c r="L26" s="50" t="str">
        <f>'ETAP IV'!L21</f>
        <v xml:space="preserve">n/a </v>
      </c>
      <c r="M26" s="50" t="str">
        <f>'ETAP V'!L21</f>
        <v xml:space="preserve">n/a </v>
      </c>
      <c r="N26" s="135"/>
      <c r="O26" s="135"/>
    </row>
    <row r="27" spans="1:15" ht="31.5">
      <c r="A27" s="39" t="str">
        <f>'ETAP I'!E22</f>
        <v xml:space="preserve"> 
()</v>
      </c>
      <c r="B27" s="45" t="str">
        <f t="shared" si="4"/>
        <v>n/a</v>
      </c>
      <c r="C27" s="45" t="str">
        <f>'ETAP I'!K22</f>
        <v xml:space="preserve">n/a </v>
      </c>
      <c r="D27" s="45" t="str">
        <f>'ETAP II'!K22</f>
        <v xml:space="preserve">n/a </v>
      </c>
      <c r="E27" s="45" t="str">
        <f>'ETAP III'!K22</f>
        <v xml:space="preserve">n/a </v>
      </c>
      <c r="F27" s="45" t="str">
        <f>'ETAP IV'!K22</f>
        <v xml:space="preserve">n/a </v>
      </c>
      <c r="G27" s="45" t="str">
        <f>'ETAP V'!K22</f>
        <v xml:space="preserve">n/a </v>
      </c>
      <c r="H27" s="46"/>
      <c r="I27" s="50" t="str">
        <f>'ETAP I'!L22</f>
        <v xml:space="preserve">n/a </v>
      </c>
      <c r="J27" s="50" t="str">
        <f>'ETAP II'!L22</f>
        <v xml:space="preserve">n/a </v>
      </c>
      <c r="K27" s="50" t="str">
        <f>'ETAP III'!L22</f>
        <v xml:space="preserve">n/a </v>
      </c>
      <c r="L27" s="50" t="str">
        <f>'ETAP IV'!L22</f>
        <v xml:space="preserve">n/a </v>
      </c>
      <c r="M27" s="50" t="str">
        <f>'ETAP V'!L22</f>
        <v xml:space="preserve">n/a </v>
      </c>
      <c r="N27" s="135"/>
      <c r="O27" s="135"/>
    </row>
    <row r="28" spans="1:15">
      <c r="A28" s="32"/>
      <c r="B28" s="26"/>
      <c r="C28" s="2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</row>
    <row r="29" spans="1:15">
      <c r="A29" s="32"/>
      <c r="B29" s="26"/>
      <c r="C29" s="26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</row>
    <row r="30" spans="1:15">
      <c r="A30" s="32"/>
      <c r="B30" s="26"/>
      <c r="C30" s="26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1:15">
      <c r="A31" s="32"/>
      <c r="B31" s="26"/>
      <c r="C31" s="26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</row>
    <row r="32" spans="1:15">
      <c r="A32" s="32"/>
      <c r="B32" s="26"/>
      <c r="C32" s="26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</row>
    <row r="33" spans="1:9">
      <c r="A33"/>
      <c r="B33"/>
    </row>
    <row r="34" spans="1:9">
      <c r="A34" s="132" t="s">
        <v>5</v>
      </c>
      <c r="B34" s="132"/>
      <c r="C34" s="132"/>
    </row>
    <row r="35" spans="1:9">
      <c r="A35" s="23" t="s">
        <v>45</v>
      </c>
      <c r="B35" s="23" t="s">
        <v>43</v>
      </c>
      <c r="C35"/>
      <c r="D35"/>
      <c r="E35"/>
      <c r="F35"/>
      <c r="G35"/>
      <c r="H35"/>
      <c r="I35"/>
    </row>
    <row r="36" spans="1:9">
      <c r="A36" s="23" t="s">
        <v>44</v>
      </c>
      <c r="B36" t="s">
        <v>16</v>
      </c>
      <c r="C36" t="s">
        <v>42</v>
      </c>
      <c r="D36"/>
      <c r="E36"/>
      <c r="F36"/>
      <c r="G36"/>
      <c r="H36"/>
      <c r="I36"/>
    </row>
    <row r="37" spans="1:9">
      <c r="A37" s="25" t="s">
        <v>41</v>
      </c>
      <c r="B37" s="24"/>
      <c r="C37" s="24"/>
      <c r="D37"/>
      <c r="E37"/>
      <c r="F37"/>
      <c r="G37"/>
      <c r="H37"/>
      <c r="I37"/>
    </row>
    <row r="38" spans="1:9">
      <c r="A38" s="25" t="s">
        <v>42</v>
      </c>
      <c r="B38" s="24"/>
      <c r="C38" s="24"/>
      <c r="D38"/>
      <c r="E38"/>
      <c r="F38"/>
      <c r="G38"/>
      <c r="H38"/>
      <c r="I38"/>
    </row>
    <row r="39" spans="1:9">
      <c r="A39"/>
      <c r="B39"/>
      <c r="C39"/>
      <c r="D39"/>
      <c r="E39"/>
      <c r="F39"/>
      <c r="G39"/>
      <c r="H39"/>
      <c r="I39"/>
    </row>
    <row r="40" spans="1:9">
      <c r="A40"/>
      <c r="B40"/>
      <c r="C40"/>
      <c r="D40"/>
      <c r="E40"/>
      <c r="F40"/>
      <c r="G40"/>
      <c r="H40"/>
      <c r="I40"/>
    </row>
    <row r="41" spans="1:9">
      <c r="A41"/>
      <c r="B41"/>
      <c r="C41"/>
      <c r="D41"/>
      <c r="E41"/>
      <c r="F41"/>
      <c r="G41"/>
      <c r="H41"/>
      <c r="I41"/>
    </row>
    <row r="42" spans="1:9">
      <c r="A42"/>
      <c r="B42"/>
      <c r="C42"/>
      <c r="D42"/>
      <c r="E42"/>
      <c r="F42"/>
      <c r="G42"/>
      <c r="H42"/>
      <c r="I42"/>
    </row>
    <row r="43" spans="1:9">
      <c r="A43"/>
      <c r="B43"/>
      <c r="C43"/>
      <c r="D43"/>
      <c r="E43"/>
      <c r="F43"/>
      <c r="G43"/>
      <c r="H43"/>
      <c r="I43"/>
    </row>
    <row r="44" spans="1:9">
      <c r="A44"/>
      <c r="B44"/>
      <c r="C44"/>
      <c r="D44"/>
      <c r="E44"/>
      <c r="F44"/>
      <c r="G44"/>
      <c r="H44"/>
      <c r="I44"/>
    </row>
    <row r="45" spans="1:9">
      <c r="A45"/>
      <c r="B45"/>
      <c r="C45"/>
      <c r="D45"/>
      <c r="E45"/>
      <c r="F45"/>
      <c r="G45"/>
      <c r="H45"/>
      <c r="I45"/>
    </row>
    <row r="46" spans="1:9">
      <c r="A46"/>
      <c r="B46"/>
      <c r="C46"/>
      <c r="D46"/>
      <c r="E46"/>
      <c r="F46"/>
      <c r="G46"/>
      <c r="H46"/>
      <c r="I46"/>
    </row>
    <row r="47" spans="1:9">
      <c r="A47"/>
      <c r="B47"/>
      <c r="C47"/>
      <c r="D47"/>
      <c r="E47"/>
      <c r="F47"/>
      <c r="G47"/>
      <c r="H47"/>
      <c r="I47"/>
    </row>
    <row r="48" spans="1:9">
      <c r="A48"/>
      <c r="B48"/>
      <c r="C48"/>
      <c r="D48"/>
      <c r="E48"/>
      <c r="F48"/>
      <c r="G48"/>
    </row>
    <row r="49" spans="1:7">
      <c r="A49"/>
      <c r="B49"/>
      <c r="C49"/>
      <c r="D49"/>
      <c r="E49"/>
      <c r="F49" s="22"/>
      <c r="G49" s="22"/>
    </row>
    <row r="50" spans="1:7">
      <c r="C50"/>
      <c r="D50"/>
    </row>
    <row r="51" spans="1:7">
      <c r="A51"/>
      <c r="B51"/>
      <c r="C51"/>
      <c r="D51"/>
    </row>
    <row r="52" spans="1:7" ht="15.75" customHeight="1">
      <c r="A52" s="131" t="s">
        <v>40</v>
      </c>
      <c r="B52" s="131"/>
      <c r="C52" s="131"/>
    </row>
    <row r="53" spans="1:7">
      <c r="A53" s="23" t="s">
        <v>45</v>
      </c>
      <c r="B53" s="23" t="s">
        <v>43</v>
      </c>
      <c r="C53"/>
      <c r="D53"/>
      <c r="E53"/>
      <c r="F53"/>
      <c r="G53"/>
    </row>
    <row r="54" spans="1:7">
      <c r="A54" s="23" t="s">
        <v>44</v>
      </c>
      <c r="B54" t="s">
        <v>16</v>
      </c>
      <c r="C54" t="s">
        <v>42</v>
      </c>
      <c r="D54"/>
      <c r="E54"/>
      <c r="F54"/>
      <c r="G54"/>
    </row>
    <row r="55" spans="1:7">
      <c r="A55" s="25" t="s">
        <v>41</v>
      </c>
      <c r="B55" s="24"/>
      <c r="C55" s="24"/>
      <c r="D55"/>
      <c r="E55"/>
      <c r="F55"/>
      <c r="G55"/>
    </row>
    <row r="56" spans="1:7">
      <c r="A56" s="25" t="s">
        <v>42</v>
      </c>
      <c r="B56" s="24"/>
      <c r="C56" s="24"/>
      <c r="D56"/>
      <c r="E56"/>
      <c r="F56"/>
      <c r="G56"/>
    </row>
    <row r="57" spans="1:7">
      <c r="A57"/>
      <c r="B57"/>
      <c r="C57"/>
      <c r="D57"/>
      <c r="E57"/>
      <c r="F57"/>
      <c r="G57"/>
    </row>
    <row r="58" spans="1:7">
      <c r="A58"/>
      <c r="B58"/>
      <c r="C58"/>
      <c r="D58"/>
      <c r="E58"/>
      <c r="F58"/>
      <c r="G58"/>
    </row>
    <row r="59" spans="1:7">
      <c r="A59"/>
      <c r="B59"/>
      <c r="C59"/>
      <c r="D59"/>
      <c r="E59"/>
      <c r="F59"/>
      <c r="G59"/>
    </row>
    <row r="60" spans="1:7">
      <c r="A60"/>
      <c r="B60"/>
      <c r="C60"/>
      <c r="D60"/>
      <c r="E60"/>
      <c r="F60"/>
      <c r="G60"/>
    </row>
    <row r="61" spans="1:7">
      <c r="A61"/>
      <c r="B61"/>
      <c r="C61"/>
      <c r="D61"/>
      <c r="E61"/>
      <c r="F61"/>
      <c r="G61"/>
    </row>
    <row r="62" spans="1:7">
      <c r="A62"/>
      <c r="B62"/>
      <c r="C62"/>
      <c r="D62"/>
      <c r="E62"/>
      <c r="F62"/>
      <c r="G62"/>
    </row>
    <row r="63" spans="1:7">
      <c r="A63"/>
      <c r="B63"/>
      <c r="C63"/>
      <c r="D63"/>
      <c r="E63"/>
      <c r="F63"/>
      <c r="G63"/>
    </row>
    <row r="64" spans="1:7">
      <c r="A64"/>
      <c r="B64"/>
      <c r="C64"/>
      <c r="D64"/>
      <c r="E64"/>
      <c r="F64"/>
      <c r="G64"/>
    </row>
    <row r="65" spans="1:7">
      <c r="A65"/>
      <c r="B6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 hidden="1">
      <c r="A67"/>
      <c r="B67"/>
      <c r="C67"/>
    </row>
    <row r="68" spans="1:7" hidden="1">
      <c r="A68"/>
      <c r="B68"/>
      <c r="C68"/>
    </row>
    <row r="69" spans="1:7" hidden="1">
      <c r="A69"/>
      <c r="B69"/>
      <c r="C69"/>
    </row>
    <row r="70" spans="1:7" hidden="1">
      <c r="A70"/>
      <c r="B70"/>
      <c r="C70"/>
    </row>
  </sheetData>
  <sheetProtection algorithmName="SHA-512" hashValue="ueYe/JPTbFsu9vK91idO5OJQGjNvUHbwdfzYi9IwnHUdvWcGCuKnHkbz7r19LYdDZka0e3mZFT0yr9r6+BoF2w==" saltValue="A+t7wJyXoEwjksXQif4b5Q==" spinCount="100000" sheet="1" selectLockedCells="1" pivotTables="0"/>
  <mergeCells count="14">
    <mergeCell ref="A52:C52"/>
    <mergeCell ref="A34:C34"/>
    <mergeCell ref="A2:C2"/>
    <mergeCell ref="A17:C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</mergeCells>
  <printOptions horizontalCentered="1" verticalCentered="1"/>
  <pageMargins left="0.70866141732283472" right="0.70866141732283472" top="1.299212598425197" bottom="0.74803149606299213" header="0.39370078740157483" footer="0.31496062992125984"/>
  <pageSetup paperSize="9" scale="76" orientation="landscape" r:id="rId3"/>
  <headerFooter>
    <oddHeader>&amp;L&amp;G&amp;R&amp;G</oddHeader>
  </headerFooter>
  <rowBreaks count="2" manualBreakCount="2">
    <brk id="16" max="16383" man="1"/>
    <brk id="29" max="16383" man="1"/>
  </rowBreaks>
  <legacyDrawingHF r:id="rId4"/>
  <tableParts count="2"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M97"/>
  <sheetViews>
    <sheetView showGridLines="0" view="pageBreakPreview" zoomScale="75" zoomScaleNormal="100" zoomScaleSheetLayoutView="75" workbookViewId="0">
      <selection activeCell="F19" sqref="F19:H19"/>
    </sheetView>
  </sheetViews>
  <sheetFormatPr defaultColWidth="0" defaultRowHeight="15.75" zeroHeight="1"/>
  <cols>
    <col min="1" max="1" width="15.625" bestFit="1" customWidth="1"/>
    <col min="2" max="2" width="11" customWidth="1"/>
    <col min="3" max="3" width="8.5" style="7" bestFit="1" customWidth="1"/>
    <col min="4" max="4" width="2.875" style="3" customWidth="1"/>
    <col min="5" max="5" width="30.875" style="3" customWidth="1"/>
    <col min="6" max="6" width="19.5" style="5" customWidth="1"/>
    <col min="7" max="7" width="51" style="3" customWidth="1"/>
    <col min="8" max="8" width="38.875" style="3" customWidth="1"/>
    <col min="9" max="9" width="8.375" style="2" customWidth="1"/>
    <col min="10" max="10" width="8.5" style="2" customWidth="1"/>
    <col min="11" max="12" width="10.875" style="2" customWidth="1"/>
    <col min="13" max="13" width="14" customWidth="1"/>
    <col min="14" max="16384" width="11" hidden="1"/>
  </cols>
  <sheetData>
    <row r="1" spans="1:13">
      <c r="A1" s="78" t="s">
        <v>0</v>
      </c>
      <c r="B1" s="11"/>
      <c r="C1" s="12"/>
    </row>
    <row r="2" spans="1:13">
      <c r="A2" s="78" t="s">
        <v>1</v>
      </c>
      <c r="B2" s="11"/>
      <c r="C2" s="12"/>
    </row>
    <row r="3" spans="1:13">
      <c r="A3" s="78" t="s">
        <v>35</v>
      </c>
      <c r="B3" s="80">
        <f>B2-B1+1</f>
        <v>1</v>
      </c>
      <c r="C3" s="17"/>
    </row>
    <row r="4" spans="1:13">
      <c r="A4" s="78" t="s">
        <v>36</v>
      </c>
      <c r="B4" s="80">
        <f>SUM(B5:B7)</f>
        <v>0</v>
      </c>
      <c r="C4" s="81" t="e">
        <f>SUM(C5:C7)</f>
        <v>#DIV/0!</v>
      </c>
    </row>
    <row r="5" spans="1:13">
      <c r="A5" s="79" t="s">
        <v>12</v>
      </c>
      <c r="B5" s="80">
        <f>I23</f>
        <v>0</v>
      </c>
      <c r="C5" s="81" t="e">
        <f>B5/B$4</f>
        <v>#DIV/0!</v>
      </c>
    </row>
    <row r="6" spans="1:13">
      <c r="A6" s="79" t="s">
        <v>13</v>
      </c>
      <c r="B6" s="80">
        <f>I42</f>
        <v>0</v>
      </c>
      <c r="C6" s="81" t="e">
        <f>B6/B$4</f>
        <v>#DIV/0!</v>
      </c>
    </row>
    <row r="7" spans="1:13">
      <c r="A7" s="79" t="s">
        <v>14</v>
      </c>
      <c r="B7" s="80">
        <f>I62</f>
        <v>0</v>
      </c>
      <c r="C7" s="81" t="e">
        <f>B7/B$4</f>
        <v>#DIV/0!</v>
      </c>
    </row>
    <row r="8" spans="1:13"/>
    <row r="9" spans="1:13" ht="54" customHeight="1">
      <c r="D9" s="142" t="s">
        <v>115</v>
      </c>
      <c r="E9" s="147"/>
      <c r="F9" s="148"/>
      <c r="G9" s="136"/>
      <c r="H9" s="137"/>
      <c r="I9" s="137"/>
      <c r="J9" s="137"/>
      <c r="K9" s="137"/>
      <c r="L9" s="137"/>
    </row>
    <row r="10" spans="1:13" ht="54" customHeight="1">
      <c r="D10" s="142" t="s">
        <v>114</v>
      </c>
      <c r="E10" s="147"/>
      <c r="F10" s="148"/>
      <c r="G10" s="138"/>
      <c r="H10" s="138"/>
      <c r="I10" s="138"/>
      <c r="J10" s="138"/>
      <c r="K10" s="138"/>
      <c r="L10" s="138"/>
    </row>
    <row r="11" spans="1:13">
      <c r="G11" s="5"/>
      <c r="H11" s="5"/>
    </row>
    <row r="12" spans="1:13">
      <c r="D12" s="143" t="s">
        <v>6</v>
      </c>
      <c r="E12" s="143"/>
      <c r="F12" s="107"/>
      <c r="G12" s="18"/>
      <c r="H12" s="18"/>
      <c r="I12" s="19"/>
      <c r="J12" s="19"/>
      <c r="K12" s="19"/>
      <c r="L12" s="19"/>
      <c r="M12" s="55"/>
    </row>
    <row r="13" spans="1:13" ht="47.25" customHeight="1">
      <c r="C13" s="144"/>
      <c r="D13" s="72" t="s">
        <v>4</v>
      </c>
      <c r="E13" s="72" t="s">
        <v>3</v>
      </c>
      <c r="F13" s="139" t="s">
        <v>109</v>
      </c>
      <c r="G13" s="140"/>
      <c r="H13" s="141"/>
      <c r="I13" s="73" t="s">
        <v>16</v>
      </c>
      <c r="J13" s="73" t="s">
        <v>15</v>
      </c>
      <c r="K13" s="73" t="s">
        <v>17</v>
      </c>
      <c r="L13" s="73" t="s">
        <v>18</v>
      </c>
      <c r="M13" s="101" t="s">
        <v>118</v>
      </c>
    </row>
    <row r="14" spans="1:13" ht="31.5">
      <c r="C14" s="144"/>
      <c r="D14" s="72">
        <v>1</v>
      </c>
      <c r="E14" s="74" t="str">
        <f>Zespół!B3 &amp; " " &amp;Zespół!C3 &amp; "
(" &amp; Zespół!D3 &amp; ")"</f>
        <v xml:space="preserve"> 
()</v>
      </c>
      <c r="F14" s="149"/>
      <c r="G14" s="150"/>
      <c r="H14" s="151"/>
      <c r="I14" s="63"/>
      <c r="J14" s="63"/>
      <c r="K14" s="75" t="str">
        <f t="shared" ref="K14:K22" si="0">IF(J14=0,"n/a ",I14/J14)</f>
        <v xml:space="preserve">n/a </v>
      </c>
      <c r="L14" s="75" t="str">
        <f t="shared" ref="L14:L22" si="1">IF(J14=0,"n/a ",J14/(B$3/30))</f>
        <v xml:space="preserve">n/a </v>
      </c>
      <c r="M14" s="104" t="e">
        <f>K14*160</f>
        <v>#VALUE!</v>
      </c>
    </row>
    <row r="15" spans="1:13" ht="31.5">
      <c r="C15" s="144"/>
      <c r="D15" s="72">
        <v>2</v>
      </c>
      <c r="E15" s="74" t="str">
        <f>Zespół!B4 &amp; " " &amp;Zespół!C4 &amp; "
(" &amp; Zespół!D4 &amp; ")"</f>
        <v xml:space="preserve"> 
()</v>
      </c>
      <c r="F15" s="149"/>
      <c r="G15" s="150"/>
      <c r="H15" s="151"/>
      <c r="I15" s="63"/>
      <c r="J15" s="63"/>
      <c r="K15" s="75" t="str">
        <f t="shared" si="0"/>
        <v xml:space="preserve">n/a </v>
      </c>
      <c r="L15" s="75" t="str">
        <f t="shared" si="1"/>
        <v xml:space="preserve">n/a </v>
      </c>
      <c r="M15" s="104" t="e">
        <f t="shared" ref="M15:M22" si="2">K15*160</f>
        <v>#VALUE!</v>
      </c>
    </row>
    <row r="16" spans="1:13" ht="31.5">
      <c r="C16" s="144"/>
      <c r="D16" s="72">
        <v>3</v>
      </c>
      <c r="E16" s="74" t="str">
        <f>Zespół!B5 &amp; " " &amp;Zespół!C5 &amp; "
(" &amp; Zespół!D5 &amp; ")"</f>
        <v xml:space="preserve"> 
()</v>
      </c>
      <c r="F16" s="149"/>
      <c r="G16" s="150"/>
      <c r="H16" s="151"/>
      <c r="I16" s="63"/>
      <c r="J16" s="63"/>
      <c r="K16" s="75" t="str">
        <f t="shared" si="0"/>
        <v xml:space="preserve">n/a </v>
      </c>
      <c r="L16" s="75" t="str">
        <f t="shared" si="1"/>
        <v xml:space="preserve">n/a </v>
      </c>
      <c r="M16" s="104" t="e">
        <f t="shared" si="2"/>
        <v>#VALUE!</v>
      </c>
    </row>
    <row r="17" spans="3:13" ht="31.5">
      <c r="C17" s="144"/>
      <c r="D17" s="72">
        <v>4</v>
      </c>
      <c r="E17" s="74" t="str">
        <f>Zespół!B6 &amp; " " &amp;Zespół!C6 &amp; "
(" &amp; Zespół!D6 &amp; ")"</f>
        <v xml:space="preserve"> 
()</v>
      </c>
      <c r="F17" s="149"/>
      <c r="G17" s="150"/>
      <c r="H17" s="151"/>
      <c r="I17" s="63"/>
      <c r="J17" s="63"/>
      <c r="K17" s="75" t="str">
        <f t="shared" si="0"/>
        <v xml:space="preserve">n/a </v>
      </c>
      <c r="L17" s="75" t="str">
        <f t="shared" si="1"/>
        <v xml:space="preserve">n/a </v>
      </c>
      <c r="M17" s="105" t="e">
        <f t="shared" si="2"/>
        <v>#VALUE!</v>
      </c>
    </row>
    <row r="18" spans="3:13" ht="31.5">
      <c r="C18" s="144"/>
      <c r="D18" s="72">
        <v>5</v>
      </c>
      <c r="E18" s="74" t="str">
        <f>Zespół!B7 &amp; " " &amp;Zespół!C7 &amp; "
(" &amp; Zespół!D7 &amp; ")"</f>
        <v xml:space="preserve"> 
()</v>
      </c>
      <c r="F18" s="149"/>
      <c r="G18" s="150"/>
      <c r="H18" s="151"/>
      <c r="I18" s="63"/>
      <c r="J18" s="63"/>
      <c r="K18" s="75" t="str">
        <f t="shared" si="0"/>
        <v xml:space="preserve">n/a </v>
      </c>
      <c r="L18" s="75" t="str">
        <f t="shared" si="1"/>
        <v xml:space="preserve">n/a </v>
      </c>
      <c r="M18" s="105" t="e">
        <f t="shared" si="2"/>
        <v>#VALUE!</v>
      </c>
    </row>
    <row r="19" spans="3:13" ht="31.5">
      <c r="C19" s="144"/>
      <c r="D19" s="72">
        <v>6</v>
      </c>
      <c r="E19" s="74" t="str">
        <f>Zespół!B8 &amp; " " &amp;Zespół!C8 &amp; "
(" &amp; Zespół!D8 &amp; ")"</f>
        <v xml:space="preserve"> 
()</v>
      </c>
      <c r="F19" s="149"/>
      <c r="G19" s="150"/>
      <c r="H19" s="151"/>
      <c r="I19" s="63"/>
      <c r="J19" s="63"/>
      <c r="K19" s="75" t="str">
        <f t="shared" si="0"/>
        <v xml:space="preserve">n/a </v>
      </c>
      <c r="L19" s="75" t="str">
        <f t="shared" si="1"/>
        <v xml:space="preserve">n/a </v>
      </c>
      <c r="M19" s="105" t="e">
        <f t="shared" si="2"/>
        <v>#VALUE!</v>
      </c>
    </row>
    <row r="20" spans="3:13" ht="31.5">
      <c r="C20" s="144"/>
      <c r="D20" s="72">
        <v>7</v>
      </c>
      <c r="E20" s="74" t="str">
        <f>Zespół!B9 &amp; " " &amp;Zespół!C9 &amp; "
(" &amp; Zespół!D9 &amp; ")"</f>
        <v xml:space="preserve"> 
()</v>
      </c>
      <c r="F20" s="149"/>
      <c r="G20" s="150"/>
      <c r="H20" s="151"/>
      <c r="I20" s="63"/>
      <c r="J20" s="63"/>
      <c r="K20" s="75" t="str">
        <f t="shared" si="0"/>
        <v xml:space="preserve">n/a </v>
      </c>
      <c r="L20" s="75" t="str">
        <f t="shared" si="1"/>
        <v xml:space="preserve">n/a </v>
      </c>
      <c r="M20" s="105" t="e">
        <f t="shared" si="2"/>
        <v>#VALUE!</v>
      </c>
    </row>
    <row r="21" spans="3:13" ht="31.5">
      <c r="C21" s="144"/>
      <c r="D21" s="72">
        <v>8</v>
      </c>
      <c r="E21" s="74" t="str">
        <f>Zespół!B10 &amp; " " &amp;Zespół!C10 &amp; "
(" &amp; Zespół!D10 &amp; ")"</f>
        <v xml:space="preserve"> 
()</v>
      </c>
      <c r="F21" s="149"/>
      <c r="G21" s="150"/>
      <c r="H21" s="151"/>
      <c r="I21" s="63"/>
      <c r="J21" s="63"/>
      <c r="K21" s="75" t="str">
        <f t="shared" si="0"/>
        <v xml:space="preserve">n/a </v>
      </c>
      <c r="L21" s="75" t="str">
        <f t="shared" si="1"/>
        <v xml:space="preserve">n/a </v>
      </c>
      <c r="M21" s="105" t="e">
        <f t="shared" si="2"/>
        <v>#VALUE!</v>
      </c>
    </row>
    <row r="22" spans="3:13" ht="31.5">
      <c r="C22" s="144"/>
      <c r="D22" s="72">
        <v>9</v>
      </c>
      <c r="E22" s="74" t="str">
        <f>Zespół!B11 &amp; " " &amp;Zespół!C11 &amp; "
(" &amp; Zespół!D11 &amp; ")"</f>
        <v xml:space="preserve"> 
()</v>
      </c>
      <c r="F22" s="149"/>
      <c r="G22" s="150"/>
      <c r="H22" s="151"/>
      <c r="I22" s="63"/>
      <c r="J22" s="63"/>
      <c r="K22" s="75" t="str">
        <f t="shared" si="0"/>
        <v xml:space="preserve">n/a </v>
      </c>
      <c r="L22" s="75" t="str">
        <f t="shared" si="1"/>
        <v xml:space="preserve">n/a </v>
      </c>
      <c r="M22" s="105" t="e">
        <f t="shared" si="2"/>
        <v>#VALUE!</v>
      </c>
    </row>
    <row r="23" spans="3:13">
      <c r="C23" s="9"/>
      <c r="D23" s="10"/>
      <c r="E23" s="10"/>
      <c r="F23" s="10"/>
      <c r="G23" s="10"/>
      <c r="H23" s="76" t="s">
        <v>11</v>
      </c>
      <c r="I23" s="77">
        <f>SUM(I14:I22)</f>
        <v>0</v>
      </c>
      <c r="J23" s="77">
        <f>SUM(J14:J22)</f>
        <v>0</v>
      </c>
      <c r="K23" s="65"/>
      <c r="L23" s="65"/>
    </row>
    <row r="24" spans="3:13"/>
    <row r="25" spans="3:13">
      <c r="D25" s="143" t="s">
        <v>5</v>
      </c>
      <c r="E25" s="143"/>
      <c r="F25" s="107"/>
      <c r="G25" s="18"/>
      <c r="H25" s="18"/>
      <c r="I25" s="19"/>
    </row>
    <row r="26" spans="3:13" ht="78.75">
      <c r="D26" s="83" t="s">
        <v>4</v>
      </c>
      <c r="E26" s="109" t="s">
        <v>7</v>
      </c>
      <c r="F26" s="108" t="s">
        <v>119</v>
      </c>
      <c r="G26" s="109" t="s">
        <v>8</v>
      </c>
      <c r="H26" s="109" t="s">
        <v>9</v>
      </c>
      <c r="I26" s="73" t="s">
        <v>16</v>
      </c>
    </row>
    <row r="27" spans="3:13">
      <c r="D27" s="85">
        <v>1</v>
      </c>
      <c r="E27" s="13"/>
      <c r="F27" s="33"/>
      <c r="G27" s="13"/>
      <c r="H27" s="13"/>
      <c r="I27" s="66"/>
    </row>
    <row r="28" spans="3:13">
      <c r="D28" s="85">
        <v>2</v>
      </c>
      <c r="E28" s="13"/>
      <c r="F28" s="33"/>
      <c r="G28" s="13"/>
      <c r="H28" s="13"/>
      <c r="I28" s="66"/>
    </row>
    <row r="29" spans="3:13">
      <c r="D29" s="85">
        <v>3</v>
      </c>
      <c r="E29" s="13"/>
      <c r="F29" s="33"/>
      <c r="G29" s="13"/>
      <c r="H29" s="13"/>
      <c r="I29" s="66"/>
    </row>
    <row r="30" spans="3:13">
      <c r="D30" s="85">
        <v>4</v>
      </c>
      <c r="E30" s="13"/>
      <c r="F30" s="33"/>
      <c r="G30" s="13"/>
      <c r="H30" s="13"/>
      <c r="I30" s="66"/>
    </row>
    <row r="31" spans="3:13">
      <c r="D31" s="85">
        <v>5</v>
      </c>
      <c r="E31" s="13"/>
      <c r="F31" s="33"/>
      <c r="G31" s="13"/>
      <c r="H31" s="13"/>
      <c r="I31" s="66"/>
    </row>
    <row r="32" spans="3:13">
      <c r="D32" s="85">
        <v>6</v>
      </c>
      <c r="E32" s="13"/>
      <c r="F32" s="33"/>
      <c r="G32" s="13"/>
      <c r="H32" s="13"/>
      <c r="I32" s="66"/>
    </row>
    <row r="33" spans="4:10">
      <c r="D33" s="85">
        <v>7</v>
      </c>
      <c r="E33" s="13"/>
      <c r="F33" s="33"/>
      <c r="G33" s="13"/>
      <c r="H33" s="13"/>
      <c r="I33" s="66"/>
    </row>
    <row r="34" spans="4:10">
      <c r="D34" s="85">
        <v>8</v>
      </c>
      <c r="E34" s="13"/>
      <c r="F34" s="33"/>
      <c r="G34" s="13"/>
      <c r="H34" s="13"/>
      <c r="I34" s="66"/>
    </row>
    <row r="35" spans="4:10">
      <c r="D35" s="85">
        <v>9</v>
      </c>
      <c r="E35" s="13"/>
      <c r="F35" s="33"/>
      <c r="G35" s="13"/>
      <c r="H35" s="13"/>
      <c r="I35" s="66"/>
    </row>
    <row r="36" spans="4:10">
      <c r="D36" s="85">
        <v>10</v>
      </c>
      <c r="E36" s="13"/>
      <c r="F36" s="33"/>
      <c r="G36" s="13"/>
      <c r="H36" s="13"/>
      <c r="I36" s="66"/>
    </row>
    <row r="37" spans="4:10">
      <c r="D37" s="85">
        <v>11</v>
      </c>
      <c r="E37" s="13"/>
      <c r="F37" s="33"/>
      <c r="G37" s="13"/>
      <c r="H37" s="13"/>
      <c r="I37" s="66"/>
    </row>
    <row r="38" spans="4:10">
      <c r="D38" s="85">
        <v>12</v>
      </c>
      <c r="E38" s="13"/>
      <c r="F38" s="33"/>
      <c r="G38" s="13"/>
      <c r="H38" s="13"/>
      <c r="I38" s="66"/>
    </row>
    <row r="39" spans="4:10">
      <c r="D39" s="85">
        <v>13</v>
      </c>
      <c r="E39" s="13"/>
      <c r="F39" s="33"/>
      <c r="G39" s="13"/>
      <c r="H39" s="13"/>
      <c r="I39" s="66"/>
    </row>
    <row r="40" spans="4:10">
      <c r="D40" s="85">
        <v>14</v>
      </c>
      <c r="E40" s="13"/>
      <c r="F40" s="33"/>
      <c r="G40" s="13"/>
      <c r="H40" s="13"/>
      <c r="I40" s="66"/>
    </row>
    <row r="41" spans="4:10">
      <c r="D41" s="85">
        <v>15</v>
      </c>
      <c r="E41" s="13"/>
      <c r="F41" s="33"/>
      <c r="G41" s="13"/>
      <c r="H41" s="21"/>
      <c r="I41" s="67"/>
    </row>
    <row r="42" spans="4:10">
      <c r="H42" s="76" t="s">
        <v>11</v>
      </c>
      <c r="I42" s="86">
        <f>SUM(I27:I41)</f>
        <v>0</v>
      </c>
      <c r="J42" s="30"/>
    </row>
    <row r="43" spans="4:10">
      <c r="H43" s="20"/>
      <c r="I43" s="86">
        <f>SUMIF(I27:I41,"&gt;" &amp;J43,I27:I41)</f>
        <v>0</v>
      </c>
      <c r="J43" s="30">
        <v>3500</v>
      </c>
    </row>
    <row r="44" spans="4:10"/>
    <row r="45" spans="4:10">
      <c r="D45" s="70" t="s">
        <v>19</v>
      </c>
      <c r="E45" s="70"/>
      <c r="F45" s="70"/>
      <c r="G45" s="14"/>
      <c r="H45" s="14"/>
      <c r="I45" s="15"/>
    </row>
    <row r="46" spans="4:10" ht="78.75">
      <c r="D46" s="83" t="s">
        <v>4</v>
      </c>
      <c r="E46" s="83" t="s">
        <v>7</v>
      </c>
      <c r="F46" s="108" t="s">
        <v>119</v>
      </c>
      <c r="G46" s="83" t="s">
        <v>83</v>
      </c>
      <c r="H46" s="83" t="s">
        <v>9</v>
      </c>
      <c r="I46" s="84" t="s">
        <v>16</v>
      </c>
      <c r="J46" s="84" t="s">
        <v>10</v>
      </c>
    </row>
    <row r="47" spans="4:10">
      <c r="D47" s="85">
        <v>1</v>
      </c>
      <c r="E47" s="33"/>
      <c r="F47" s="33"/>
      <c r="G47" s="33"/>
      <c r="H47" s="33"/>
      <c r="I47" s="66"/>
      <c r="J47" s="16"/>
    </row>
    <row r="48" spans="4:10">
      <c r="D48" s="85">
        <v>2</v>
      </c>
      <c r="E48" s="33"/>
      <c r="F48" s="33"/>
      <c r="G48" s="33"/>
      <c r="H48" s="33"/>
      <c r="I48" s="66"/>
      <c r="J48" s="16"/>
    </row>
    <row r="49" spans="4:10">
      <c r="D49" s="85">
        <v>3</v>
      </c>
      <c r="E49" s="33"/>
      <c r="F49" s="33"/>
      <c r="G49" s="33"/>
      <c r="H49" s="33"/>
      <c r="I49" s="66"/>
      <c r="J49" s="16"/>
    </row>
    <row r="50" spans="4:10">
      <c r="D50" s="85">
        <v>4</v>
      </c>
      <c r="E50" s="33"/>
      <c r="F50" s="33"/>
      <c r="G50" s="33"/>
      <c r="H50" s="33"/>
      <c r="I50" s="66"/>
      <c r="J50" s="16"/>
    </row>
    <row r="51" spans="4:10">
      <c r="D51" s="85">
        <v>5</v>
      </c>
      <c r="E51" s="33"/>
      <c r="F51" s="33"/>
      <c r="G51" s="33"/>
      <c r="H51" s="33"/>
      <c r="I51" s="66"/>
      <c r="J51" s="16"/>
    </row>
    <row r="52" spans="4:10">
      <c r="D52" s="85">
        <v>6</v>
      </c>
      <c r="E52" s="33"/>
      <c r="F52" s="33"/>
      <c r="G52" s="33"/>
      <c r="H52" s="33"/>
      <c r="I52" s="66"/>
      <c r="J52" s="16"/>
    </row>
    <row r="53" spans="4:10">
      <c r="D53" s="85">
        <v>7</v>
      </c>
      <c r="E53" s="33"/>
      <c r="F53" s="33"/>
      <c r="G53" s="33"/>
      <c r="H53" s="33"/>
      <c r="I53" s="66"/>
      <c r="J53" s="16"/>
    </row>
    <row r="54" spans="4:10">
      <c r="D54" s="85">
        <v>8</v>
      </c>
      <c r="E54" s="33"/>
      <c r="F54" s="33"/>
      <c r="G54" s="33"/>
      <c r="H54" s="33"/>
      <c r="I54" s="66"/>
      <c r="J54" s="16"/>
    </row>
    <row r="55" spans="4:10">
      <c r="D55" s="85">
        <v>9</v>
      </c>
      <c r="E55" s="33"/>
      <c r="F55" s="33"/>
      <c r="G55" s="33"/>
      <c r="H55" s="33"/>
      <c r="I55" s="66"/>
      <c r="J55" s="16"/>
    </row>
    <row r="56" spans="4:10">
      <c r="D56" s="85">
        <v>10</v>
      </c>
      <c r="E56" s="33"/>
      <c r="F56" s="33"/>
      <c r="G56" s="33"/>
      <c r="H56" s="33"/>
      <c r="I56" s="66"/>
      <c r="J56" s="16"/>
    </row>
    <row r="57" spans="4:10">
      <c r="D57" s="85">
        <v>11</v>
      </c>
      <c r="E57" s="33"/>
      <c r="F57" s="33"/>
      <c r="G57" s="33"/>
      <c r="H57" s="33"/>
      <c r="I57" s="66"/>
      <c r="J57" s="16"/>
    </row>
    <row r="58" spans="4:10">
      <c r="D58" s="85">
        <v>12</v>
      </c>
      <c r="E58" s="33"/>
      <c r="F58" s="33"/>
      <c r="G58" s="33"/>
      <c r="H58" s="33"/>
      <c r="I58" s="66"/>
      <c r="J58" s="16"/>
    </row>
    <row r="59" spans="4:10">
      <c r="D59" s="85">
        <v>13</v>
      </c>
      <c r="E59" s="33"/>
      <c r="F59" s="33"/>
      <c r="G59" s="33"/>
      <c r="H59" s="33"/>
      <c r="I59" s="66"/>
      <c r="J59" s="16"/>
    </row>
    <row r="60" spans="4:10">
      <c r="D60" s="85">
        <v>14</v>
      </c>
      <c r="E60" s="33"/>
      <c r="F60" s="33"/>
      <c r="G60" s="33"/>
      <c r="H60" s="33"/>
      <c r="I60" s="66"/>
      <c r="J60" s="16"/>
    </row>
    <row r="61" spans="4:10">
      <c r="D61" s="85">
        <v>15</v>
      </c>
      <c r="E61" s="33"/>
      <c r="F61" s="33"/>
      <c r="G61" s="33"/>
      <c r="H61" s="33"/>
      <c r="I61" s="66"/>
      <c r="J61" s="16"/>
    </row>
    <row r="62" spans="4:10">
      <c r="H62" s="87" t="s">
        <v>11</v>
      </c>
      <c r="I62" s="88">
        <f>SUM(I47:I61)</f>
        <v>0</v>
      </c>
    </row>
    <row r="63" spans="4:10">
      <c r="D63" s="143" t="s">
        <v>2</v>
      </c>
      <c r="E63" s="143"/>
      <c r="F63" s="107"/>
      <c r="G63" s="14"/>
    </row>
    <row r="64" spans="4:10">
      <c r="D64" s="83" t="s">
        <v>4</v>
      </c>
      <c r="E64" s="83" t="s">
        <v>7</v>
      </c>
      <c r="F64" s="83"/>
      <c r="G64" s="83" t="s">
        <v>91</v>
      </c>
      <c r="H64" s="85" t="s">
        <v>90</v>
      </c>
    </row>
    <row r="65" spans="4:8">
      <c r="D65" s="85">
        <v>1</v>
      </c>
      <c r="E65" s="33"/>
      <c r="F65" s="33"/>
      <c r="G65" s="33"/>
      <c r="H65" s="33"/>
    </row>
    <row r="66" spans="4:8">
      <c r="D66" s="85">
        <v>2</v>
      </c>
      <c r="E66" s="33"/>
      <c r="F66" s="33"/>
      <c r="G66" s="33"/>
      <c r="H66" s="33"/>
    </row>
    <row r="67" spans="4:8">
      <c r="D67" s="85">
        <v>3</v>
      </c>
      <c r="E67" s="33"/>
      <c r="F67" s="33"/>
      <c r="G67" s="33"/>
      <c r="H67" s="33"/>
    </row>
    <row r="68" spans="4:8"/>
    <row r="69" spans="4:8"/>
    <row r="70" spans="4:8"/>
    <row r="71" spans="4:8"/>
    <row r="72" spans="4:8"/>
    <row r="73" spans="4:8"/>
    <row r="74" spans="4:8"/>
    <row r="75" spans="4:8"/>
    <row r="76" spans="4:8"/>
    <row r="77" spans="4:8"/>
    <row r="78" spans="4:8"/>
    <row r="79" spans="4:8"/>
    <row r="80" spans="4:8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</sheetData>
  <sheetProtection password="9FF9" sheet="1" objects="1" scenarios="1" formatCells="0" formatColumns="0" formatRows="0" selectLockedCells="1"/>
  <dataConsolidate/>
  <mergeCells count="18">
    <mergeCell ref="F21:H21"/>
    <mergeCell ref="F22:H22"/>
    <mergeCell ref="F16:H16"/>
    <mergeCell ref="F17:H17"/>
    <mergeCell ref="F18:H18"/>
    <mergeCell ref="F19:H19"/>
    <mergeCell ref="F20:H20"/>
    <mergeCell ref="D12:E12"/>
    <mergeCell ref="D25:E25"/>
    <mergeCell ref="D63:E63"/>
    <mergeCell ref="C13:C22"/>
    <mergeCell ref="D9:F9"/>
    <mergeCell ref="D10:F10"/>
    <mergeCell ref="G9:L9"/>
    <mergeCell ref="G10:L10"/>
    <mergeCell ref="F13:H13"/>
    <mergeCell ref="F14:H14"/>
    <mergeCell ref="F15:H15"/>
  </mergeCells>
  <conditionalFormatting sqref="M14:M22">
    <cfRule type="cellIs" dxfId="12" priority="1" operator="greaterThan">
      <formula>16800</formula>
    </cfRule>
  </conditionalFormatting>
  <dataValidations count="2">
    <dataValidation type="textLength" operator="lessThanOrEqual" allowBlank="1" showInputMessage="1" showErrorMessage="1" errorTitle="Przekroczyłeś limit znaków" error="Opis celu etapu powinien być ujęty w max. 4000 znaków. " promptTitle="Cel etapu" prompt="Opis celu etapu powinien być ujęty w max. 500 znaków. _x000a_Opis powinien: wyjaśniać i uzasadniać zaplanowane zadania i prace rozwojowe, być spójny z kamieniami milowymi przewidzianymi w etapie; umożliwiać ocenę adekwatności zaplanowanych zadań i prac." sqref="G9:L9">
      <formula1>500</formula1>
    </dataValidation>
    <dataValidation type="textLength" operator="lessThanOrEqual" allowBlank="1" showInputMessage="1" showErrorMessage="1" errorTitle="Przekroczyłeś limit znaków" error="Opis celu etapu powinien być ujęty w max. 4000 znaków. " promptTitle="Cel etapu" prompt="Opis zadań etapu powinien być ujęty w max. 500 znaków. Optymalna ilość zadań w etapie: 2-5._x000a_Opis powinien: wyjaśniać i uzasadniać zaplanowane zadania, być spójny z kamieniami milowymi przewidzianymi w etapie; umożliwiać ocenę adekwatności zadań." sqref="G10:L10">
      <formula1>500</formula1>
    </dataValidation>
  </dataValidations>
  <printOptions horizontalCentered="1" verticalCentered="1"/>
  <pageMargins left="0.70866141732283472" right="0.70866141732283472" top="1.299212598425197" bottom="0.74803149606299213" header="0.39370078740157483" footer="0.31496062992125984"/>
  <pageSetup paperSize="9" scale="51" fitToHeight="0" orientation="landscape" r:id="rId1"/>
  <headerFooter>
    <oddHeader>&amp;L&amp;G&amp;R&amp;G</oddHeader>
  </headerFooter>
  <rowBreaks count="1" manualBreakCount="1">
    <brk id="43" max="16383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97"/>
  <sheetViews>
    <sheetView showGridLines="0" zoomScale="75" zoomScaleNormal="75" zoomScaleSheetLayoutView="100" workbookViewId="0">
      <selection activeCell="G10" sqref="G10:L10"/>
    </sheetView>
  </sheetViews>
  <sheetFormatPr defaultColWidth="0" defaultRowHeight="15.75" zeroHeight="1"/>
  <cols>
    <col min="1" max="1" width="15.625" bestFit="1" customWidth="1"/>
    <col min="2" max="2" width="11" customWidth="1"/>
    <col min="3" max="3" width="8.5" style="7" bestFit="1" customWidth="1"/>
    <col min="4" max="4" width="2.875" style="5" customWidth="1"/>
    <col min="5" max="6" width="30.875" style="5" customWidth="1"/>
    <col min="7" max="8" width="51" style="5" customWidth="1"/>
    <col min="9" max="12" width="11" style="2" customWidth="1"/>
    <col min="13" max="13" width="13.625" customWidth="1"/>
    <col min="14" max="16384" width="11" hidden="1"/>
  </cols>
  <sheetData>
    <row r="1" spans="1:13">
      <c r="A1" s="78" t="s">
        <v>0</v>
      </c>
      <c r="B1" s="11"/>
      <c r="C1" s="12"/>
      <c r="E1" s="145">
        <f>IF(B1&lt;'ETAP I'!B2,"Ten etap zaczyna się przed zakończeniem poprzedniego!",0)</f>
        <v>0</v>
      </c>
      <c r="F1" s="145"/>
      <c r="G1" s="145"/>
    </row>
    <row r="2" spans="1:13">
      <c r="A2" s="78" t="s">
        <v>1</v>
      </c>
      <c r="B2" s="11"/>
      <c r="C2" s="12"/>
    </row>
    <row r="3" spans="1:13">
      <c r="A3" s="78" t="s">
        <v>35</v>
      </c>
      <c r="B3" s="80">
        <f>B2-B1+1</f>
        <v>1</v>
      </c>
      <c r="C3" s="17"/>
    </row>
    <row r="4" spans="1:13">
      <c r="A4" s="78" t="s">
        <v>36</v>
      </c>
      <c r="B4" s="80">
        <f>SUM(B5:B7)</f>
        <v>0</v>
      </c>
      <c r="C4" s="81" t="e">
        <f>SUM(C5:C7)</f>
        <v>#DIV/0!</v>
      </c>
    </row>
    <row r="5" spans="1:13">
      <c r="A5" s="79" t="s">
        <v>12</v>
      </c>
      <c r="B5" s="80">
        <f>I23</f>
        <v>0</v>
      </c>
      <c r="C5" s="81" t="e">
        <f>B5/B$4</f>
        <v>#DIV/0!</v>
      </c>
    </row>
    <row r="6" spans="1:13">
      <c r="A6" s="79" t="s">
        <v>13</v>
      </c>
      <c r="B6" s="80">
        <f>I42</f>
        <v>0</v>
      </c>
      <c r="C6" s="81" t="e">
        <f>B6/B$4</f>
        <v>#DIV/0!</v>
      </c>
    </row>
    <row r="7" spans="1:13">
      <c r="A7" s="79" t="s">
        <v>14</v>
      </c>
      <c r="B7" s="80">
        <f>I62</f>
        <v>0</v>
      </c>
      <c r="C7" s="81" t="e">
        <f>B7/B$4</f>
        <v>#DIV/0!</v>
      </c>
    </row>
    <row r="8" spans="1:13"/>
    <row r="9" spans="1:13" ht="54" customHeight="1">
      <c r="D9" s="142" t="s">
        <v>115</v>
      </c>
      <c r="E9" s="147"/>
      <c r="F9" s="148"/>
      <c r="G9" s="137"/>
      <c r="H9" s="137"/>
      <c r="I9" s="137"/>
      <c r="J9" s="137"/>
      <c r="K9" s="137"/>
      <c r="L9" s="137"/>
    </row>
    <row r="10" spans="1:13" ht="54" customHeight="1">
      <c r="D10" s="142" t="s">
        <v>114</v>
      </c>
      <c r="E10" s="147"/>
      <c r="F10" s="148"/>
      <c r="G10" s="116"/>
      <c r="H10" s="116"/>
      <c r="I10" s="116"/>
      <c r="J10" s="116"/>
      <c r="K10" s="116"/>
      <c r="L10" s="116"/>
    </row>
    <row r="11" spans="1:13"/>
    <row r="12" spans="1:13">
      <c r="D12" s="146" t="s">
        <v>6</v>
      </c>
      <c r="E12" s="146"/>
      <c r="F12" s="110"/>
      <c r="G12" s="18"/>
      <c r="H12" s="18"/>
      <c r="I12" s="19"/>
      <c r="J12" s="19"/>
      <c r="K12" s="19"/>
      <c r="L12" s="19"/>
      <c r="M12" s="55"/>
    </row>
    <row r="13" spans="1:13" ht="31.5" customHeight="1">
      <c r="C13" s="144"/>
      <c r="D13" s="72" t="s">
        <v>4</v>
      </c>
      <c r="E13" s="72" t="s">
        <v>3</v>
      </c>
      <c r="F13" s="139" t="s">
        <v>109</v>
      </c>
      <c r="G13" s="140"/>
      <c r="H13" s="141"/>
      <c r="I13" s="73" t="s">
        <v>16</v>
      </c>
      <c r="J13" s="73" t="s">
        <v>15</v>
      </c>
      <c r="K13" s="73" t="s">
        <v>17</v>
      </c>
      <c r="L13" s="73" t="s">
        <v>18</v>
      </c>
      <c r="M13" s="101" t="s">
        <v>118</v>
      </c>
    </row>
    <row r="14" spans="1:13" ht="31.5">
      <c r="C14" s="144"/>
      <c r="D14" s="72">
        <v>1</v>
      </c>
      <c r="E14" s="74" t="str">
        <f>Zespół!B3 &amp; " " &amp;Zespół!C3 &amp; "
(" &amp; Zespół!D3 &amp; ")"</f>
        <v xml:space="preserve"> 
()</v>
      </c>
      <c r="F14" s="149"/>
      <c r="G14" s="150"/>
      <c r="H14" s="151"/>
      <c r="I14" s="63"/>
      <c r="J14" s="63"/>
      <c r="K14" s="75" t="str">
        <f t="shared" ref="K14:K22" si="0">IF(J14=0,"n/a ",I14/J14)</f>
        <v xml:space="preserve">n/a </v>
      </c>
      <c r="L14" s="75" t="str">
        <f>IF(J14=0,"n/a ",J14/(B$3/30))</f>
        <v xml:space="preserve">n/a </v>
      </c>
      <c r="M14" s="104" t="e">
        <f>K14*160</f>
        <v>#VALUE!</v>
      </c>
    </row>
    <row r="15" spans="1:13" ht="31.5">
      <c r="C15" s="144"/>
      <c r="D15" s="72">
        <v>2</v>
      </c>
      <c r="E15" s="74" t="str">
        <f>Zespół!B4 &amp; " " &amp;Zespół!C4 &amp; "
(" &amp; Zespół!D4 &amp; ")"</f>
        <v xml:space="preserve"> 
()</v>
      </c>
      <c r="F15" s="149"/>
      <c r="G15" s="150"/>
      <c r="H15" s="151"/>
      <c r="I15" s="63"/>
      <c r="J15" s="63"/>
      <c r="K15" s="75" t="str">
        <f t="shared" si="0"/>
        <v xml:space="preserve">n/a </v>
      </c>
      <c r="L15" s="75" t="str">
        <f t="shared" ref="L15:L22" si="1">IF(J15=0,"n/a ",J15/(B$3/30))</f>
        <v xml:space="preserve">n/a </v>
      </c>
      <c r="M15" s="104" t="e">
        <f t="shared" ref="M15:M22" si="2">K15*160</f>
        <v>#VALUE!</v>
      </c>
    </row>
    <row r="16" spans="1:13" ht="31.5">
      <c r="C16" s="144"/>
      <c r="D16" s="72">
        <v>3</v>
      </c>
      <c r="E16" s="74" t="str">
        <f>Zespół!B5 &amp; " " &amp;Zespół!C5 &amp; "
(" &amp; Zespół!D5 &amp; ")"</f>
        <v xml:space="preserve"> 
()</v>
      </c>
      <c r="F16" s="149"/>
      <c r="G16" s="150"/>
      <c r="H16" s="151"/>
      <c r="I16" s="63"/>
      <c r="J16" s="63"/>
      <c r="K16" s="75" t="str">
        <f t="shared" si="0"/>
        <v xml:space="preserve">n/a </v>
      </c>
      <c r="L16" s="75" t="str">
        <f t="shared" si="1"/>
        <v xml:space="preserve">n/a </v>
      </c>
      <c r="M16" s="104" t="e">
        <f t="shared" si="2"/>
        <v>#VALUE!</v>
      </c>
    </row>
    <row r="17" spans="3:13" ht="31.5">
      <c r="C17" s="144"/>
      <c r="D17" s="72">
        <v>4</v>
      </c>
      <c r="E17" s="74" t="str">
        <f>Zespół!B6 &amp; " " &amp;Zespół!C6 &amp; "
(" &amp; Zespół!D6 &amp; ")"</f>
        <v xml:space="preserve"> 
()</v>
      </c>
      <c r="F17" s="149"/>
      <c r="G17" s="150"/>
      <c r="H17" s="151"/>
      <c r="I17" s="63"/>
      <c r="J17" s="63"/>
      <c r="K17" s="75" t="str">
        <f t="shared" si="0"/>
        <v xml:space="preserve">n/a </v>
      </c>
      <c r="L17" s="75" t="str">
        <f t="shared" si="1"/>
        <v xml:space="preserve">n/a </v>
      </c>
      <c r="M17" s="105" t="e">
        <f t="shared" si="2"/>
        <v>#VALUE!</v>
      </c>
    </row>
    <row r="18" spans="3:13" ht="31.5">
      <c r="C18" s="144"/>
      <c r="D18" s="72">
        <v>5</v>
      </c>
      <c r="E18" s="74" t="str">
        <f>Zespół!B7 &amp; " " &amp;Zespół!C7 &amp; "
(" &amp; Zespół!D7 &amp; ")"</f>
        <v xml:space="preserve"> 
()</v>
      </c>
      <c r="F18" s="149"/>
      <c r="G18" s="150"/>
      <c r="H18" s="151"/>
      <c r="I18" s="63"/>
      <c r="J18" s="63"/>
      <c r="K18" s="75" t="str">
        <f t="shared" si="0"/>
        <v xml:space="preserve">n/a </v>
      </c>
      <c r="L18" s="75" t="str">
        <f t="shared" si="1"/>
        <v xml:space="preserve">n/a </v>
      </c>
      <c r="M18" s="105" t="e">
        <f t="shared" si="2"/>
        <v>#VALUE!</v>
      </c>
    </row>
    <row r="19" spans="3:13" ht="31.5">
      <c r="C19" s="144"/>
      <c r="D19" s="72">
        <v>6</v>
      </c>
      <c r="E19" s="74" t="str">
        <f>Zespół!B8 &amp; " " &amp;Zespół!C8 &amp; "
(" &amp; Zespół!D8 &amp; ")"</f>
        <v xml:space="preserve"> 
()</v>
      </c>
      <c r="F19" s="149"/>
      <c r="G19" s="150"/>
      <c r="H19" s="151"/>
      <c r="I19" s="63"/>
      <c r="J19" s="63"/>
      <c r="K19" s="75" t="str">
        <f t="shared" si="0"/>
        <v xml:space="preserve">n/a </v>
      </c>
      <c r="L19" s="75" t="str">
        <f t="shared" si="1"/>
        <v xml:space="preserve">n/a </v>
      </c>
      <c r="M19" s="105" t="e">
        <f t="shared" si="2"/>
        <v>#VALUE!</v>
      </c>
    </row>
    <row r="20" spans="3:13" ht="31.5">
      <c r="C20" s="144"/>
      <c r="D20" s="72">
        <v>7</v>
      </c>
      <c r="E20" s="74" t="str">
        <f>Zespół!B9 &amp; " " &amp;Zespół!C9 &amp; "
(" &amp; Zespół!D9 &amp; ")"</f>
        <v xml:space="preserve"> 
()</v>
      </c>
      <c r="F20" s="149"/>
      <c r="G20" s="150"/>
      <c r="H20" s="151"/>
      <c r="I20" s="63"/>
      <c r="J20" s="63"/>
      <c r="K20" s="75" t="str">
        <f t="shared" si="0"/>
        <v xml:space="preserve">n/a </v>
      </c>
      <c r="L20" s="75" t="str">
        <f t="shared" si="1"/>
        <v xml:space="preserve">n/a </v>
      </c>
      <c r="M20" s="105" t="e">
        <f t="shared" si="2"/>
        <v>#VALUE!</v>
      </c>
    </row>
    <row r="21" spans="3:13" ht="31.5">
      <c r="C21" s="144"/>
      <c r="D21" s="72">
        <v>8</v>
      </c>
      <c r="E21" s="74" t="str">
        <f>Zespół!B10 &amp; " " &amp;Zespół!C10 &amp; "
(" &amp; Zespół!D10 &amp; ")"</f>
        <v xml:space="preserve"> 
()</v>
      </c>
      <c r="F21" s="149"/>
      <c r="G21" s="150"/>
      <c r="H21" s="151"/>
      <c r="I21" s="63"/>
      <c r="J21" s="63"/>
      <c r="K21" s="75" t="str">
        <f t="shared" si="0"/>
        <v xml:space="preserve">n/a </v>
      </c>
      <c r="L21" s="75" t="str">
        <f t="shared" si="1"/>
        <v xml:space="preserve">n/a </v>
      </c>
      <c r="M21" s="105" t="e">
        <f t="shared" si="2"/>
        <v>#VALUE!</v>
      </c>
    </row>
    <row r="22" spans="3:13" ht="31.5">
      <c r="C22" s="144"/>
      <c r="D22" s="72">
        <v>9</v>
      </c>
      <c r="E22" s="74" t="str">
        <f>Zespół!B11 &amp; " " &amp;Zespół!C11 &amp; "
(" &amp; Zespół!D11 &amp; ")"</f>
        <v xml:space="preserve"> 
()</v>
      </c>
      <c r="F22" s="149"/>
      <c r="G22" s="150"/>
      <c r="H22" s="151"/>
      <c r="I22" s="63"/>
      <c r="J22" s="63"/>
      <c r="K22" s="75" t="str">
        <f t="shared" si="0"/>
        <v xml:space="preserve">n/a </v>
      </c>
      <c r="L22" s="75" t="str">
        <f t="shared" si="1"/>
        <v xml:space="preserve">n/a </v>
      </c>
      <c r="M22" s="105" t="e">
        <f t="shared" si="2"/>
        <v>#VALUE!</v>
      </c>
    </row>
    <row r="23" spans="3:13">
      <c r="C23" s="9"/>
      <c r="D23" s="10"/>
      <c r="E23" s="10"/>
      <c r="F23" s="10"/>
      <c r="G23" s="10"/>
      <c r="H23" s="76" t="s">
        <v>11</v>
      </c>
      <c r="I23" s="77">
        <f>SUM(I14:I22)</f>
        <v>0</v>
      </c>
      <c r="J23" s="77">
        <f>SUM(J14:J22)</f>
        <v>0</v>
      </c>
      <c r="K23" s="64"/>
      <c r="L23" s="64"/>
    </row>
    <row r="24" spans="3:13"/>
    <row r="25" spans="3:13">
      <c r="D25" s="146" t="s">
        <v>5</v>
      </c>
      <c r="E25" s="146"/>
      <c r="F25" s="110"/>
      <c r="G25" s="18"/>
      <c r="H25" s="18"/>
      <c r="I25" s="19"/>
    </row>
    <row r="26" spans="3:13" ht="63.75" customHeight="1">
      <c r="D26" s="83" t="s">
        <v>4</v>
      </c>
      <c r="E26" s="109" t="s">
        <v>7</v>
      </c>
      <c r="F26" s="108" t="s">
        <v>119</v>
      </c>
      <c r="G26" s="109" t="s">
        <v>8</v>
      </c>
      <c r="H26" s="109" t="s">
        <v>9</v>
      </c>
      <c r="I26" s="73" t="s">
        <v>16</v>
      </c>
    </row>
    <row r="27" spans="3:13">
      <c r="D27" s="85">
        <v>1</v>
      </c>
      <c r="E27" s="33"/>
      <c r="F27" s="33"/>
      <c r="G27" s="33"/>
      <c r="H27" s="33"/>
      <c r="I27" s="66"/>
    </row>
    <row r="28" spans="3:13">
      <c r="D28" s="85">
        <v>2</v>
      </c>
      <c r="E28" s="33"/>
      <c r="F28" s="33"/>
      <c r="G28" s="33"/>
      <c r="H28" s="33"/>
      <c r="I28" s="66"/>
    </row>
    <row r="29" spans="3:13">
      <c r="D29" s="85">
        <v>3</v>
      </c>
      <c r="E29" s="33"/>
      <c r="F29" s="33"/>
      <c r="G29" s="33"/>
      <c r="H29" s="33"/>
      <c r="I29" s="66"/>
    </row>
    <row r="30" spans="3:13">
      <c r="D30" s="85">
        <v>4</v>
      </c>
      <c r="E30" s="33"/>
      <c r="F30" s="33"/>
      <c r="G30" s="33"/>
      <c r="H30" s="33"/>
      <c r="I30" s="66"/>
    </row>
    <row r="31" spans="3:13">
      <c r="D31" s="85">
        <v>5</v>
      </c>
      <c r="E31" s="33"/>
      <c r="F31" s="33"/>
      <c r="G31" s="33"/>
      <c r="H31" s="33"/>
      <c r="I31" s="66"/>
    </row>
    <row r="32" spans="3:13">
      <c r="D32" s="85">
        <v>6</v>
      </c>
      <c r="E32" s="33"/>
      <c r="F32" s="33"/>
      <c r="G32" s="33"/>
      <c r="H32" s="33"/>
      <c r="I32" s="66"/>
    </row>
    <row r="33" spans="4:10">
      <c r="D33" s="85">
        <v>7</v>
      </c>
      <c r="E33" s="33"/>
      <c r="F33" s="33"/>
      <c r="G33" s="33"/>
      <c r="H33" s="33"/>
      <c r="I33" s="66"/>
    </row>
    <row r="34" spans="4:10">
      <c r="D34" s="85">
        <v>8</v>
      </c>
      <c r="E34" s="33"/>
      <c r="F34" s="33"/>
      <c r="G34" s="33"/>
      <c r="H34" s="33"/>
      <c r="I34" s="66"/>
    </row>
    <row r="35" spans="4:10">
      <c r="D35" s="85">
        <v>9</v>
      </c>
      <c r="E35" s="33"/>
      <c r="F35" s="33"/>
      <c r="G35" s="33"/>
      <c r="H35" s="33"/>
      <c r="I35" s="66"/>
    </row>
    <row r="36" spans="4:10">
      <c r="D36" s="85">
        <v>10</v>
      </c>
      <c r="E36" s="33"/>
      <c r="F36" s="33"/>
      <c r="G36" s="33"/>
      <c r="H36" s="33"/>
      <c r="I36" s="66"/>
    </row>
    <row r="37" spans="4:10">
      <c r="D37" s="85">
        <v>11</v>
      </c>
      <c r="E37" s="33"/>
      <c r="F37" s="33"/>
      <c r="G37" s="33"/>
      <c r="H37" s="33"/>
      <c r="I37" s="66"/>
    </row>
    <row r="38" spans="4:10">
      <c r="D38" s="85">
        <v>12</v>
      </c>
      <c r="E38" s="33"/>
      <c r="F38" s="33"/>
      <c r="G38" s="33"/>
      <c r="H38" s="33"/>
      <c r="I38" s="66"/>
    </row>
    <row r="39" spans="4:10">
      <c r="D39" s="85">
        <v>13</v>
      </c>
      <c r="E39" s="33"/>
      <c r="F39" s="33"/>
      <c r="G39" s="33"/>
      <c r="H39" s="33"/>
      <c r="I39" s="66"/>
    </row>
    <row r="40" spans="4:10">
      <c r="D40" s="85">
        <v>14</v>
      </c>
      <c r="E40" s="33"/>
      <c r="F40" s="33"/>
      <c r="G40" s="33"/>
      <c r="H40" s="33"/>
      <c r="I40" s="66"/>
    </row>
    <row r="41" spans="4:10">
      <c r="D41" s="85">
        <v>15</v>
      </c>
      <c r="E41" s="33"/>
      <c r="F41" s="33"/>
      <c r="G41" s="33"/>
      <c r="H41" s="21"/>
      <c r="I41" s="67"/>
    </row>
    <row r="42" spans="4:10">
      <c r="H42" s="76" t="s">
        <v>11</v>
      </c>
      <c r="I42" s="86">
        <f>SUM(I27:I41)</f>
        <v>0</v>
      </c>
      <c r="J42" s="30"/>
    </row>
    <row r="43" spans="4:10">
      <c r="H43" s="20"/>
      <c r="I43" s="86">
        <f>SUMIF(I27:I41,"&gt;" &amp;J43,I27:I41)</f>
        <v>0</v>
      </c>
      <c r="J43" s="30">
        <v>3500</v>
      </c>
    </row>
    <row r="44" spans="4:10"/>
    <row r="45" spans="4:10">
      <c r="D45" s="71" t="s">
        <v>19</v>
      </c>
      <c r="E45" s="71"/>
      <c r="F45" s="71"/>
      <c r="G45" s="14"/>
      <c r="H45" s="14"/>
      <c r="I45" s="15"/>
    </row>
    <row r="46" spans="4:10" ht="68.25" customHeight="1">
      <c r="D46" s="83" t="s">
        <v>4</v>
      </c>
      <c r="E46" s="83" t="s">
        <v>7</v>
      </c>
      <c r="F46" s="108" t="s">
        <v>119</v>
      </c>
      <c r="G46" s="83" t="s">
        <v>83</v>
      </c>
      <c r="H46" s="83" t="s">
        <v>9</v>
      </c>
      <c r="I46" s="84" t="s">
        <v>16</v>
      </c>
      <c r="J46" s="84" t="s">
        <v>10</v>
      </c>
    </row>
    <row r="47" spans="4:10">
      <c r="D47" s="85">
        <v>1</v>
      </c>
      <c r="E47" s="33"/>
      <c r="F47" s="33"/>
      <c r="G47" s="33"/>
      <c r="H47" s="33"/>
      <c r="I47" s="66"/>
      <c r="J47" s="16"/>
    </row>
    <row r="48" spans="4:10">
      <c r="D48" s="85">
        <v>2</v>
      </c>
      <c r="E48" s="33"/>
      <c r="F48" s="33"/>
      <c r="G48" s="33"/>
      <c r="H48" s="33"/>
      <c r="I48" s="66"/>
      <c r="J48" s="16"/>
    </row>
    <row r="49" spans="4:10">
      <c r="D49" s="85">
        <v>3</v>
      </c>
      <c r="E49" s="33"/>
      <c r="F49" s="33"/>
      <c r="G49" s="33"/>
      <c r="H49" s="33"/>
      <c r="I49" s="66"/>
      <c r="J49" s="16"/>
    </row>
    <row r="50" spans="4:10">
      <c r="D50" s="85">
        <v>4</v>
      </c>
      <c r="E50" s="33"/>
      <c r="F50" s="33"/>
      <c r="G50" s="33"/>
      <c r="H50" s="33"/>
      <c r="I50" s="66"/>
      <c r="J50" s="16"/>
    </row>
    <row r="51" spans="4:10">
      <c r="D51" s="85">
        <v>5</v>
      </c>
      <c r="E51" s="33"/>
      <c r="F51" s="33"/>
      <c r="G51" s="33"/>
      <c r="H51" s="33"/>
      <c r="I51" s="66"/>
      <c r="J51" s="16"/>
    </row>
    <row r="52" spans="4:10">
      <c r="D52" s="85">
        <v>6</v>
      </c>
      <c r="E52" s="33"/>
      <c r="F52" s="33"/>
      <c r="G52" s="33"/>
      <c r="H52" s="33"/>
      <c r="I52" s="66"/>
      <c r="J52" s="16"/>
    </row>
    <row r="53" spans="4:10">
      <c r="D53" s="85">
        <v>7</v>
      </c>
      <c r="E53" s="33"/>
      <c r="F53" s="33"/>
      <c r="G53" s="33"/>
      <c r="H53" s="33"/>
      <c r="I53" s="66"/>
      <c r="J53" s="16"/>
    </row>
    <row r="54" spans="4:10">
      <c r="D54" s="85">
        <v>8</v>
      </c>
      <c r="E54" s="33"/>
      <c r="F54" s="33"/>
      <c r="G54" s="33"/>
      <c r="H54" s="33"/>
      <c r="I54" s="66"/>
      <c r="J54" s="16"/>
    </row>
    <row r="55" spans="4:10">
      <c r="D55" s="85">
        <v>9</v>
      </c>
      <c r="E55" s="33"/>
      <c r="F55" s="33"/>
      <c r="G55" s="33"/>
      <c r="H55" s="33"/>
      <c r="I55" s="66"/>
      <c r="J55" s="16"/>
    </row>
    <row r="56" spans="4:10">
      <c r="D56" s="85">
        <v>10</v>
      </c>
      <c r="E56" s="33"/>
      <c r="F56" s="33"/>
      <c r="G56" s="33"/>
      <c r="H56" s="33"/>
      <c r="I56" s="66"/>
      <c r="J56" s="16"/>
    </row>
    <row r="57" spans="4:10">
      <c r="D57" s="85">
        <v>11</v>
      </c>
      <c r="E57" s="33"/>
      <c r="F57" s="33"/>
      <c r="G57" s="33"/>
      <c r="H57" s="33"/>
      <c r="I57" s="66"/>
      <c r="J57" s="16"/>
    </row>
    <row r="58" spans="4:10">
      <c r="D58" s="85">
        <v>12</v>
      </c>
      <c r="E58" s="33"/>
      <c r="F58" s="33"/>
      <c r="G58" s="33"/>
      <c r="H58" s="33"/>
      <c r="I58" s="66"/>
      <c r="J58" s="16"/>
    </row>
    <row r="59" spans="4:10">
      <c r="D59" s="85">
        <v>13</v>
      </c>
      <c r="E59" s="33"/>
      <c r="F59" s="33"/>
      <c r="G59" s="33"/>
      <c r="H59" s="33"/>
      <c r="I59" s="66"/>
      <c r="J59" s="16"/>
    </row>
    <row r="60" spans="4:10">
      <c r="D60" s="85">
        <v>14</v>
      </c>
      <c r="E60" s="33"/>
      <c r="F60" s="33"/>
      <c r="G60" s="33"/>
      <c r="H60" s="33"/>
      <c r="I60" s="66"/>
      <c r="J60" s="16"/>
    </row>
    <row r="61" spans="4:10">
      <c r="D61" s="85">
        <v>15</v>
      </c>
      <c r="E61" s="33"/>
      <c r="F61" s="33"/>
      <c r="G61" s="33"/>
      <c r="H61" s="33"/>
      <c r="I61" s="66"/>
      <c r="J61" s="16"/>
    </row>
    <row r="62" spans="4:10">
      <c r="H62" s="87" t="s">
        <v>11</v>
      </c>
      <c r="I62" s="88">
        <f>SUM(I47:I61)</f>
        <v>0</v>
      </c>
    </row>
    <row r="63" spans="4:10">
      <c r="D63" s="146" t="s">
        <v>2</v>
      </c>
      <c r="E63" s="146"/>
      <c r="F63" s="110"/>
      <c r="G63" s="14"/>
    </row>
    <row r="64" spans="4:10">
      <c r="D64" s="83" t="s">
        <v>4</v>
      </c>
      <c r="E64" s="83" t="s">
        <v>7</v>
      </c>
      <c r="F64" s="83"/>
      <c r="G64" s="83" t="s">
        <v>91</v>
      </c>
      <c r="H64" s="85" t="s">
        <v>90</v>
      </c>
    </row>
    <row r="65" spans="4:8">
      <c r="D65" s="85">
        <v>1</v>
      </c>
      <c r="E65" s="33"/>
      <c r="F65" s="33"/>
      <c r="G65" s="33"/>
      <c r="H65" s="33"/>
    </row>
    <row r="66" spans="4:8">
      <c r="D66" s="85">
        <v>2</v>
      </c>
      <c r="E66" s="33"/>
      <c r="F66" s="33"/>
      <c r="G66" s="33"/>
      <c r="H66" s="33"/>
    </row>
    <row r="67" spans="4:8">
      <c r="D67" s="85">
        <v>3</v>
      </c>
      <c r="E67" s="33"/>
      <c r="F67" s="33"/>
      <c r="G67" s="33"/>
      <c r="H67" s="33"/>
    </row>
    <row r="68" spans="4:8"/>
    <row r="69" spans="4:8"/>
    <row r="70" spans="4:8"/>
    <row r="71" spans="4:8"/>
    <row r="72" spans="4:8"/>
    <row r="73" spans="4:8"/>
    <row r="74" spans="4:8"/>
    <row r="75" spans="4:8"/>
    <row r="76" spans="4:8"/>
    <row r="77" spans="4:8"/>
    <row r="78" spans="4:8"/>
    <row r="79" spans="4:8"/>
    <row r="80" spans="4:8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</sheetData>
  <sheetProtection password="9FF9" sheet="1" objects="1" scenarios="1" formatCells="0" formatColumns="0" formatRows="0" selectLockedCells="1"/>
  <mergeCells count="19">
    <mergeCell ref="C13:C22"/>
    <mergeCell ref="F13:H13"/>
    <mergeCell ref="F14:H14"/>
    <mergeCell ref="F15:H15"/>
    <mergeCell ref="F16:H16"/>
    <mergeCell ref="F17:H17"/>
    <mergeCell ref="E1:G1"/>
    <mergeCell ref="D63:E63"/>
    <mergeCell ref="D12:E12"/>
    <mergeCell ref="D25:E25"/>
    <mergeCell ref="G9:L9"/>
    <mergeCell ref="G10:L10"/>
    <mergeCell ref="F18:H18"/>
    <mergeCell ref="F19:H19"/>
    <mergeCell ref="F20:H20"/>
    <mergeCell ref="F21:H21"/>
    <mergeCell ref="F22:H22"/>
    <mergeCell ref="D9:F9"/>
    <mergeCell ref="D10:F10"/>
  </mergeCells>
  <conditionalFormatting sqref="E1:F1">
    <cfRule type="cellIs" dxfId="11" priority="2" operator="greaterThan">
      <formula>0</formula>
    </cfRule>
    <cfRule type="cellIs" dxfId="10" priority="3" operator="equal">
      <formula>0</formula>
    </cfRule>
  </conditionalFormatting>
  <conditionalFormatting sqref="M14:M22">
    <cfRule type="cellIs" dxfId="9" priority="1" operator="greaterThan">
      <formula>16800</formula>
    </cfRule>
  </conditionalFormatting>
  <dataValidations count="2">
    <dataValidation type="textLength" operator="lessThanOrEqual" allowBlank="1" showInputMessage="1" showErrorMessage="1" errorTitle="Przekroczyłeś limit znaków." error="Opis celu etapu powinien być ujęty w max. 4000 znaków" promptTitle="Opis celu etapu" prompt="Opis celu etapu powinien być ujęty w max. 500 znaków. _x000a_Opis powinien: wyjaśniać i uzasadniać zaplanowane zadania i prace rozwojowe, być spójny z kamieniami milowymi przewidzianymi w etapie; umożliwiać ocenę adekwatności zaplanowanych zadań i prac." sqref="G9:L9">
      <formula1>500</formula1>
    </dataValidation>
    <dataValidation type="textLength" operator="lessThanOrEqual" allowBlank="1" showInputMessage="1" showErrorMessage="1" errorTitle="Przekroczyłeś limit znaków." error="Opis celu etapu powinien być ujęty w max. 4000 znaków" promptTitle="Opis celu etapu" prompt="Opis zadań etapu powinien być ujęty w max. 500 znaków. Optymalna ilość zadań w etapie: 2-5._x000a_Opis powinien: wyjaśniać i uzasadniać zaplanowane zadania, być spójny z kamieniami milowymi przewidzianymi w etapie; umożliwiać ocenę adekwatności zadań." sqref="G10:L10">
      <formula1>500</formula1>
    </dataValidation>
  </dataValidations>
  <printOptions horizontalCentered="1" verticalCentered="1"/>
  <pageMargins left="0.70866141732283472" right="0.70866141732283472" top="1.299212598425197" bottom="0.74803149606299213" header="0.39370078740157483" footer="0.31496062992125984"/>
  <pageSetup paperSize="9" scale="51" orientation="landscape" r:id="rId1"/>
  <headerFooter>
    <oddHeader>&amp;L&amp;G&amp;R&amp;G</oddHeader>
  </headerFooter>
  <rowBreaks count="1" manualBreakCount="1">
    <brk id="43" max="16383" man="1"/>
  </row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lessThan" id="{9CDE323C-1ADB-4535-8D66-61B5C56064F0}">
            <xm:f>'ETAP I'!$B$2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M97"/>
  <sheetViews>
    <sheetView showGridLines="0" zoomScale="75" zoomScaleNormal="75" zoomScaleSheetLayoutView="100" workbookViewId="0">
      <selection activeCell="F19" sqref="F19:H19"/>
    </sheetView>
  </sheetViews>
  <sheetFormatPr defaultColWidth="0" defaultRowHeight="15.75" zeroHeight="1"/>
  <cols>
    <col min="1" max="1" width="15.625" bestFit="1" customWidth="1"/>
    <col min="2" max="2" width="11" customWidth="1"/>
    <col min="3" max="3" width="8.5" style="7" bestFit="1" customWidth="1"/>
    <col min="4" max="4" width="2.875" style="5" customWidth="1"/>
    <col min="5" max="6" width="30.875" style="5" customWidth="1"/>
    <col min="7" max="8" width="51" style="5" customWidth="1"/>
    <col min="9" max="12" width="11" style="2" customWidth="1"/>
    <col min="13" max="13" width="16.125" customWidth="1"/>
    <col min="14" max="16384" width="11" hidden="1"/>
  </cols>
  <sheetData>
    <row r="1" spans="1:13">
      <c r="A1" s="78" t="s">
        <v>0</v>
      </c>
      <c r="B1" s="11"/>
      <c r="C1" s="12"/>
      <c r="E1" s="145">
        <f>IF(B1&lt;'ETAP II'!B2,"Ten etap zaczyna się przed zakończeniem poprzedniego!",0)</f>
        <v>0</v>
      </c>
      <c r="F1" s="145"/>
      <c r="G1" s="145"/>
    </row>
    <row r="2" spans="1:13">
      <c r="A2" s="78" t="s">
        <v>1</v>
      </c>
      <c r="B2" s="11"/>
      <c r="C2" s="12"/>
    </row>
    <row r="3" spans="1:13">
      <c r="A3" s="78" t="s">
        <v>35</v>
      </c>
      <c r="B3" s="80">
        <f>B2-B1+1</f>
        <v>1</v>
      </c>
      <c r="C3" s="17"/>
    </row>
    <row r="4" spans="1:13">
      <c r="A4" s="78" t="s">
        <v>36</v>
      </c>
      <c r="B4" s="80">
        <f>SUM(B5:B7)</f>
        <v>0</v>
      </c>
      <c r="C4" s="81" t="e">
        <f>SUM(C5:C7)</f>
        <v>#DIV/0!</v>
      </c>
    </row>
    <row r="5" spans="1:13">
      <c r="A5" s="79" t="s">
        <v>12</v>
      </c>
      <c r="B5" s="80">
        <f>I23</f>
        <v>0</v>
      </c>
      <c r="C5" s="81" t="e">
        <f>B5/B$4</f>
        <v>#DIV/0!</v>
      </c>
    </row>
    <row r="6" spans="1:13">
      <c r="A6" s="79" t="s">
        <v>13</v>
      </c>
      <c r="B6" s="80">
        <f>I42</f>
        <v>0</v>
      </c>
      <c r="C6" s="81" t="e">
        <f>B6/B$4</f>
        <v>#DIV/0!</v>
      </c>
    </row>
    <row r="7" spans="1:13">
      <c r="A7" s="79" t="s">
        <v>14</v>
      </c>
      <c r="B7" s="80">
        <f>I62</f>
        <v>0</v>
      </c>
      <c r="C7" s="81" t="e">
        <f>B7/B$4</f>
        <v>#DIV/0!</v>
      </c>
    </row>
    <row r="8" spans="1:13"/>
    <row r="9" spans="1:13" ht="54" customHeight="1">
      <c r="D9" s="142" t="s">
        <v>115</v>
      </c>
      <c r="E9" s="147"/>
      <c r="F9" s="148"/>
      <c r="G9" s="137"/>
      <c r="H9" s="137"/>
      <c r="I9" s="137"/>
      <c r="J9" s="137"/>
      <c r="K9" s="137"/>
      <c r="L9" s="137"/>
    </row>
    <row r="10" spans="1:13" ht="54" customHeight="1">
      <c r="D10" s="142" t="s">
        <v>114</v>
      </c>
      <c r="E10" s="147"/>
      <c r="F10" s="148"/>
      <c r="G10" s="116"/>
      <c r="H10" s="116"/>
      <c r="I10" s="116"/>
      <c r="J10" s="116"/>
      <c r="K10" s="116"/>
      <c r="L10" s="116"/>
    </row>
    <row r="11" spans="1:13"/>
    <row r="12" spans="1:13">
      <c r="D12" s="146" t="s">
        <v>6</v>
      </c>
      <c r="E12" s="146"/>
      <c r="F12" s="110"/>
      <c r="G12" s="18"/>
      <c r="H12" s="18"/>
      <c r="I12" s="19"/>
      <c r="J12" s="19"/>
      <c r="K12" s="19"/>
      <c r="L12" s="19"/>
      <c r="M12" s="55"/>
    </row>
    <row r="13" spans="1:13" ht="31.5" customHeight="1">
      <c r="C13" s="144"/>
      <c r="D13" s="72" t="s">
        <v>4</v>
      </c>
      <c r="E13" s="72" t="s">
        <v>3</v>
      </c>
      <c r="F13" s="139" t="s">
        <v>109</v>
      </c>
      <c r="G13" s="140"/>
      <c r="H13" s="141"/>
      <c r="I13" s="73" t="s">
        <v>16</v>
      </c>
      <c r="J13" s="73" t="s">
        <v>15</v>
      </c>
      <c r="K13" s="73" t="s">
        <v>17</v>
      </c>
      <c r="L13" s="73" t="s">
        <v>18</v>
      </c>
      <c r="M13" s="101" t="s">
        <v>118</v>
      </c>
    </row>
    <row r="14" spans="1:13" ht="31.5">
      <c r="C14" s="144"/>
      <c r="D14" s="72">
        <v>1</v>
      </c>
      <c r="E14" s="74" t="str">
        <f>Zespół!B3 &amp; " " &amp;Zespół!C3 &amp; "
(" &amp; Zespół!D3 &amp; ")"</f>
        <v xml:space="preserve"> 
()</v>
      </c>
      <c r="F14" s="149"/>
      <c r="G14" s="150"/>
      <c r="H14" s="151"/>
      <c r="I14" s="63"/>
      <c r="J14" s="63"/>
      <c r="K14" s="75" t="str">
        <f t="shared" ref="K14:K22" si="0">IF(J14=0,"n/a ",I14/J14)</f>
        <v xml:space="preserve">n/a </v>
      </c>
      <c r="L14" s="75" t="str">
        <f>IF(J14=0,"n/a ",J14/(B$3/30))</f>
        <v xml:space="preserve">n/a </v>
      </c>
      <c r="M14" s="104" t="e">
        <f>K14*160</f>
        <v>#VALUE!</v>
      </c>
    </row>
    <row r="15" spans="1:13" ht="31.5">
      <c r="C15" s="144"/>
      <c r="D15" s="72">
        <v>2</v>
      </c>
      <c r="E15" s="74" t="str">
        <f>Zespół!B4 &amp; " " &amp;Zespół!C4 &amp; "
(" &amp; Zespół!D4 &amp; ")"</f>
        <v xml:space="preserve"> 
()</v>
      </c>
      <c r="F15" s="149"/>
      <c r="G15" s="150"/>
      <c r="H15" s="151"/>
      <c r="I15" s="63"/>
      <c r="J15" s="63"/>
      <c r="K15" s="75" t="str">
        <f t="shared" si="0"/>
        <v xml:space="preserve">n/a </v>
      </c>
      <c r="L15" s="75" t="str">
        <f t="shared" ref="L15:L22" si="1">IF(J15=0,"n/a ",J15/(B$3/30))</f>
        <v xml:space="preserve">n/a </v>
      </c>
      <c r="M15" s="104" t="e">
        <f t="shared" ref="M15:M22" si="2">K15*160</f>
        <v>#VALUE!</v>
      </c>
    </row>
    <row r="16" spans="1:13" ht="31.5">
      <c r="C16" s="144"/>
      <c r="D16" s="72">
        <v>3</v>
      </c>
      <c r="E16" s="74" t="str">
        <f>Zespół!B5 &amp; " " &amp;Zespół!C5 &amp; "
(" &amp; Zespół!D5 &amp; ")"</f>
        <v xml:space="preserve"> 
()</v>
      </c>
      <c r="F16" s="149"/>
      <c r="G16" s="150"/>
      <c r="H16" s="151"/>
      <c r="I16" s="63"/>
      <c r="J16" s="63"/>
      <c r="K16" s="75" t="str">
        <f t="shared" si="0"/>
        <v xml:space="preserve">n/a </v>
      </c>
      <c r="L16" s="75" t="str">
        <f t="shared" si="1"/>
        <v xml:space="preserve">n/a </v>
      </c>
      <c r="M16" s="104" t="e">
        <f t="shared" si="2"/>
        <v>#VALUE!</v>
      </c>
    </row>
    <row r="17" spans="3:13" ht="31.5">
      <c r="C17" s="144"/>
      <c r="D17" s="72">
        <v>4</v>
      </c>
      <c r="E17" s="74" t="str">
        <f>Zespół!B6 &amp; " " &amp;Zespół!C6 &amp; "
(" &amp; Zespół!D6 &amp; ")"</f>
        <v xml:space="preserve"> 
()</v>
      </c>
      <c r="F17" s="149"/>
      <c r="G17" s="150"/>
      <c r="H17" s="151"/>
      <c r="I17" s="63"/>
      <c r="J17" s="63"/>
      <c r="K17" s="75" t="str">
        <f t="shared" si="0"/>
        <v xml:space="preserve">n/a </v>
      </c>
      <c r="L17" s="75" t="str">
        <f t="shared" si="1"/>
        <v xml:space="preserve">n/a </v>
      </c>
      <c r="M17" s="105" t="e">
        <f t="shared" si="2"/>
        <v>#VALUE!</v>
      </c>
    </row>
    <row r="18" spans="3:13" ht="31.5">
      <c r="C18" s="144"/>
      <c r="D18" s="72">
        <v>5</v>
      </c>
      <c r="E18" s="74" t="str">
        <f>Zespół!B7 &amp; " " &amp;Zespół!C7 &amp; "
(" &amp; Zespół!D7 &amp; ")"</f>
        <v xml:space="preserve"> 
()</v>
      </c>
      <c r="F18" s="149"/>
      <c r="G18" s="150"/>
      <c r="H18" s="151"/>
      <c r="I18" s="63"/>
      <c r="J18" s="63"/>
      <c r="K18" s="75" t="str">
        <f t="shared" si="0"/>
        <v xml:space="preserve">n/a </v>
      </c>
      <c r="L18" s="75" t="str">
        <f t="shared" si="1"/>
        <v xml:space="preserve">n/a </v>
      </c>
      <c r="M18" s="105" t="e">
        <f t="shared" si="2"/>
        <v>#VALUE!</v>
      </c>
    </row>
    <row r="19" spans="3:13" ht="31.5">
      <c r="C19" s="144"/>
      <c r="D19" s="72">
        <v>6</v>
      </c>
      <c r="E19" s="74" t="str">
        <f>Zespół!B8 &amp; " " &amp;Zespół!C8 &amp; "
(" &amp; Zespół!D8 &amp; ")"</f>
        <v xml:space="preserve"> 
()</v>
      </c>
      <c r="F19" s="149"/>
      <c r="G19" s="150"/>
      <c r="H19" s="151"/>
      <c r="I19" s="63"/>
      <c r="J19" s="63"/>
      <c r="K19" s="75" t="str">
        <f t="shared" si="0"/>
        <v xml:space="preserve">n/a </v>
      </c>
      <c r="L19" s="75" t="str">
        <f t="shared" si="1"/>
        <v xml:space="preserve">n/a </v>
      </c>
      <c r="M19" s="105" t="e">
        <f t="shared" si="2"/>
        <v>#VALUE!</v>
      </c>
    </row>
    <row r="20" spans="3:13" ht="31.5">
      <c r="C20" s="144"/>
      <c r="D20" s="72">
        <v>7</v>
      </c>
      <c r="E20" s="74" t="str">
        <f>Zespół!B9 &amp; " " &amp;Zespół!C9 &amp; "
(" &amp; Zespół!D9 &amp; ")"</f>
        <v xml:space="preserve"> 
()</v>
      </c>
      <c r="F20" s="149"/>
      <c r="G20" s="150"/>
      <c r="H20" s="151"/>
      <c r="I20" s="63"/>
      <c r="J20" s="63"/>
      <c r="K20" s="75" t="str">
        <f t="shared" si="0"/>
        <v xml:space="preserve">n/a </v>
      </c>
      <c r="L20" s="75" t="str">
        <f t="shared" si="1"/>
        <v xml:space="preserve">n/a </v>
      </c>
      <c r="M20" s="105" t="e">
        <f t="shared" si="2"/>
        <v>#VALUE!</v>
      </c>
    </row>
    <row r="21" spans="3:13" ht="31.5">
      <c r="C21" s="144"/>
      <c r="D21" s="72">
        <v>8</v>
      </c>
      <c r="E21" s="74" t="str">
        <f>Zespół!B10 &amp; " " &amp;Zespół!C10 &amp; "
(" &amp; Zespół!D10 &amp; ")"</f>
        <v xml:space="preserve"> 
()</v>
      </c>
      <c r="F21" s="149"/>
      <c r="G21" s="150"/>
      <c r="H21" s="151"/>
      <c r="I21" s="63"/>
      <c r="J21" s="63"/>
      <c r="K21" s="75" t="str">
        <f t="shared" si="0"/>
        <v xml:space="preserve">n/a </v>
      </c>
      <c r="L21" s="75" t="str">
        <f t="shared" si="1"/>
        <v xml:space="preserve">n/a </v>
      </c>
      <c r="M21" s="105" t="e">
        <f t="shared" si="2"/>
        <v>#VALUE!</v>
      </c>
    </row>
    <row r="22" spans="3:13" ht="31.5">
      <c r="C22" s="144"/>
      <c r="D22" s="72">
        <v>9</v>
      </c>
      <c r="E22" s="74" t="str">
        <f>Zespół!B11 &amp; " " &amp;Zespół!C11 &amp; "
(" &amp; Zespół!D11 &amp; ")"</f>
        <v xml:space="preserve"> 
()</v>
      </c>
      <c r="F22" s="149"/>
      <c r="G22" s="150"/>
      <c r="H22" s="151"/>
      <c r="I22" s="63"/>
      <c r="J22" s="63"/>
      <c r="K22" s="75" t="str">
        <f t="shared" si="0"/>
        <v xml:space="preserve">n/a </v>
      </c>
      <c r="L22" s="75" t="str">
        <f t="shared" si="1"/>
        <v xml:space="preserve">n/a </v>
      </c>
      <c r="M22" s="105" t="e">
        <f t="shared" si="2"/>
        <v>#VALUE!</v>
      </c>
    </row>
    <row r="23" spans="3:13">
      <c r="C23" s="9"/>
      <c r="D23" s="10"/>
      <c r="E23" s="10"/>
      <c r="F23" s="10"/>
      <c r="G23" s="10"/>
      <c r="H23" s="76" t="s">
        <v>11</v>
      </c>
      <c r="I23" s="77">
        <f>SUM(I14:I22)</f>
        <v>0</v>
      </c>
      <c r="J23" s="77">
        <f>SUM(J14:J22)</f>
        <v>0</v>
      </c>
      <c r="K23" s="64"/>
      <c r="L23" s="64"/>
    </row>
    <row r="24" spans="3:13"/>
    <row r="25" spans="3:13">
      <c r="D25" s="146" t="s">
        <v>5</v>
      </c>
      <c r="E25" s="146"/>
      <c r="F25" s="110"/>
      <c r="G25" s="18"/>
      <c r="H25" s="18"/>
      <c r="I25" s="19"/>
    </row>
    <row r="26" spans="3:13" ht="67.5" customHeight="1">
      <c r="D26" s="83" t="s">
        <v>4</v>
      </c>
      <c r="E26" s="109" t="s">
        <v>7</v>
      </c>
      <c r="F26" s="108" t="s">
        <v>119</v>
      </c>
      <c r="G26" s="109" t="s">
        <v>8</v>
      </c>
      <c r="H26" s="109" t="s">
        <v>9</v>
      </c>
      <c r="I26" s="73" t="s">
        <v>16</v>
      </c>
    </row>
    <row r="27" spans="3:13">
      <c r="D27" s="85">
        <v>1</v>
      </c>
      <c r="E27" s="33"/>
      <c r="F27" s="33"/>
      <c r="G27" s="33"/>
      <c r="H27" s="33"/>
      <c r="I27" s="66"/>
    </row>
    <row r="28" spans="3:13">
      <c r="D28" s="85">
        <v>2</v>
      </c>
      <c r="E28" s="33"/>
      <c r="F28" s="33"/>
      <c r="G28" s="33"/>
      <c r="H28" s="33"/>
      <c r="I28" s="66"/>
    </row>
    <row r="29" spans="3:13">
      <c r="D29" s="85">
        <v>3</v>
      </c>
      <c r="E29" s="33"/>
      <c r="F29" s="33"/>
      <c r="G29" s="33"/>
      <c r="H29" s="33"/>
      <c r="I29" s="66"/>
    </row>
    <row r="30" spans="3:13">
      <c r="D30" s="85">
        <v>4</v>
      </c>
      <c r="E30" s="33"/>
      <c r="F30" s="33"/>
      <c r="G30" s="33"/>
      <c r="H30" s="33"/>
      <c r="I30" s="66"/>
    </row>
    <row r="31" spans="3:13">
      <c r="D31" s="85">
        <v>5</v>
      </c>
      <c r="E31" s="33"/>
      <c r="F31" s="33"/>
      <c r="G31" s="33"/>
      <c r="H31" s="33"/>
      <c r="I31" s="66"/>
    </row>
    <row r="32" spans="3:13">
      <c r="D32" s="85">
        <v>6</v>
      </c>
      <c r="E32" s="33"/>
      <c r="F32" s="33"/>
      <c r="G32" s="33"/>
      <c r="H32" s="33"/>
      <c r="I32" s="66"/>
    </row>
    <row r="33" spans="4:10">
      <c r="D33" s="85">
        <v>7</v>
      </c>
      <c r="E33" s="33"/>
      <c r="F33" s="33"/>
      <c r="G33" s="33"/>
      <c r="H33" s="33"/>
      <c r="I33" s="66"/>
    </row>
    <row r="34" spans="4:10">
      <c r="D34" s="85">
        <v>8</v>
      </c>
      <c r="E34" s="33"/>
      <c r="F34" s="33"/>
      <c r="G34" s="33"/>
      <c r="H34" s="33"/>
      <c r="I34" s="66"/>
    </row>
    <row r="35" spans="4:10">
      <c r="D35" s="85">
        <v>9</v>
      </c>
      <c r="E35" s="33"/>
      <c r="F35" s="33"/>
      <c r="G35" s="33"/>
      <c r="H35" s="33"/>
      <c r="I35" s="66"/>
    </row>
    <row r="36" spans="4:10">
      <c r="D36" s="85">
        <v>10</v>
      </c>
      <c r="E36" s="33"/>
      <c r="F36" s="33"/>
      <c r="G36" s="33"/>
      <c r="H36" s="33"/>
      <c r="I36" s="66"/>
    </row>
    <row r="37" spans="4:10">
      <c r="D37" s="85">
        <v>11</v>
      </c>
      <c r="E37" s="33"/>
      <c r="F37" s="33"/>
      <c r="G37" s="33"/>
      <c r="H37" s="33"/>
      <c r="I37" s="66"/>
    </row>
    <row r="38" spans="4:10">
      <c r="D38" s="85">
        <v>12</v>
      </c>
      <c r="E38" s="33"/>
      <c r="F38" s="33"/>
      <c r="G38" s="33"/>
      <c r="H38" s="33"/>
      <c r="I38" s="66"/>
    </row>
    <row r="39" spans="4:10">
      <c r="D39" s="85">
        <v>13</v>
      </c>
      <c r="E39" s="33"/>
      <c r="F39" s="33"/>
      <c r="G39" s="33"/>
      <c r="H39" s="33"/>
      <c r="I39" s="66"/>
    </row>
    <row r="40" spans="4:10">
      <c r="D40" s="85">
        <v>14</v>
      </c>
      <c r="E40" s="33"/>
      <c r="F40" s="33"/>
      <c r="G40" s="33"/>
      <c r="H40" s="33"/>
      <c r="I40" s="66"/>
    </row>
    <row r="41" spans="4:10">
      <c r="D41" s="85">
        <v>15</v>
      </c>
      <c r="E41" s="33"/>
      <c r="F41" s="33"/>
      <c r="G41" s="33"/>
      <c r="H41" s="21"/>
      <c r="I41" s="67"/>
    </row>
    <row r="42" spans="4:10">
      <c r="H42" s="76" t="s">
        <v>11</v>
      </c>
      <c r="I42" s="86">
        <f>SUM(I27:I41)</f>
        <v>0</v>
      </c>
      <c r="J42" s="30"/>
    </row>
    <row r="43" spans="4:10">
      <c r="H43" s="20"/>
      <c r="I43" s="86">
        <f>SUMIF(I27:I41,"&gt;" &amp;J43,I27:I41)</f>
        <v>0</v>
      </c>
      <c r="J43" s="30">
        <v>3500</v>
      </c>
    </row>
    <row r="44" spans="4:10"/>
    <row r="45" spans="4:10">
      <c r="D45" s="71" t="s">
        <v>19</v>
      </c>
      <c r="E45" s="71"/>
      <c r="F45" s="71"/>
      <c r="G45" s="14"/>
      <c r="H45" s="14"/>
      <c r="I45" s="15"/>
    </row>
    <row r="46" spans="4:10" ht="63" customHeight="1">
      <c r="D46" s="83" t="s">
        <v>4</v>
      </c>
      <c r="E46" s="83" t="s">
        <v>7</v>
      </c>
      <c r="F46" s="108" t="s">
        <v>119</v>
      </c>
      <c r="G46" s="83" t="s">
        <v>83</v>
      </c>
      <c r="H46" s="83" t="s">
        <v>9</v>
      </c>
      <c r="I46" s="84" t="s">
        <v>16</v>
      </c>
      <c r="J46" s="84" t="s">
        <v>10</v>
      </c>
    </row>
    <row r="47" spans="4:10">
      <c r="D47" s="85">
        <v>1</v>
      </c>
      <c r="E47" s="33"/>
      <c r="F47" s="33"/>
      <c r="G47" s="33"/>
      <c r="H47" s="33"/>
      <c r="I47" s="66"/>
      <c r="J47" s="16"/>
    </row>
    <row r="48" spans="4:10">
      <c r="D48" s="85">
        <v>2</v>
      </c>
      <c r="E48" s="33"/>
      <c r="F48" s="33"/>
      <c r="G48" s="33"/>
      <c r="H48" s="33"/>
      <c r="I48" s="66"/>
      <c r="J48" s="16"/>
    </row>
    <row r="49" spans="4:10">
      <c r="D49" s="85">
        <v>3</v>
      </c>
      <c r="E49" s="33"/>
      <c r="F49" s="33"/>
      <c r="G49" s="33"/>
      <c r="H49" s="33"/>
      <c r="I49" s="66"/>
      <c r="J49" s="16"/>
    </row>
    <row r="50" spans="4:10">
      <c r="D50" s="85">
        <v>4</v>
      </c>
      <c r="E50" s="33"/>
      <c r="F50" s="33"/>
      <c r="G50" s="33"/>
      <c r="H50" s="33"/>
      <c r="I50" s="66"/>
      <c r="J50" s="16"/>
    </row>
    <row r="51" spans="4:10">
      <c r="D51" s="85">
        <v>5</v>
      </c>
      <c r="E51" s="33"/>
      <c r="F51" s="33"/>
      <c r="G51" s="33"/>
      <c r="H51" s="33"/>
      <c r="I51" s="66"/>
      <c r="J51" s="16"/>
    </row>
    <row r="52" spans="4:10">
      <c r="D52" s="85">
        <v>6</v>
      </c>
      <c r="E52" s="33"/>
      <c r="F52" s="33"/>
      <c r="G52" s="33"/>
      <c r="H52" s="33"/>
      <c r="I52" s="66"/>
      <c r="J52" s="16"/>
    </row>
    <row r="53" spans="4:10">
      <c r="D53" s="85">
        <v>7</v>
      </c>
      <c r="E53" s="33"/>
      <c r="F53" s="33"/>
      <c r="G53" s="33"/>
      <c r="H53" s="33"/>
      <c r="I53" s="66"/>
      <c r="J53" s="16"/>
    </row>
    <row r="54" spans="4:10">
      <c r="D54" s="85">
        <v>8</v>
      </c>
      <c r="E54" s="33"/>
      <c r="F54" s="33"/>
      <c r="G54" s="33"/>
      <c r="H54" s="33"/>
      <c r="I54" s="66"/>
      <c r="J54" s="16"/>
    </row>
    <row r="55" spans="4:10">
      <c r="D55" s="85">
        <v>9</v>
      </c>
      <c r="E55" s="33"/>
      <c r="F55" s="33"/>
      <c r="G55" s="33"/>
      <c r="H55" s="33"/>
      <c r="I55" s="66"/>
      <c r="J55" s="16"/>
    </row>
    <row r="56" spans="4:10">
      <c r="D56" s="85">
        <v>10</v>
      </c>
      <c r="E56" s="33"/>
      <c r="F56" s="33"/>
      <c r="G56" s="33"/>
      <c r="H56" s="33"/>
      <c r="I56" s="66"/>
      <c r="J56" s="16"/>
    </row>
    <row r="57" spans="4:10">
      <c r="D57" s="85">
        <v>11</v>
      </c>
      <c r="E57" s="33"/>
      <c r="F57" s="33"/>
      <c r="G57" s="33"/>
      <c r="H57" s="33"/>
      <c r="I57" s="66"/>
      <c r="J57" s="16"/>
    </row>
    <row r="58" spans="4:10">
      <c r="D58" s="85">
        <v>12</v>
      </c>
      <c r="E58" s="33"/>
      <c r="F58" s="33"/>
      <c r="G58" s="33"/>
      <c r="H58" s="33"/>
      <c r="I58" s="66"/>
      <c r="J58" s="16"/>
    </row>
    <row r="59" spans="4:10">
      <c r="D59" s="85">
        <v>13</v>
      </c>
      <c r="E59" s="33"/>
      <c r="F59" s="33"/>
      <c r="G59" s="33"/>
      <c r="H59" s="33"/>
      <c r="I59" s="66"/>
      <c r="J59" s="16"/>
    </row>
    <row r="60" spans="4:10">
      <c r="D60" s="85">
        <v>14</v>
      </c>
      <c r="E60" s="33"/>
      <c r="F60" s="33"/>
      <c r="G60" s="33"/>
      <c r="H60" s="33"/>
      <c r="I60" s="66"/>
      <c r="J60" s="16"/>
    </row>
    <row r="61" spans="4:10">
      <c r="D61" s="85">
        <v>15</v>
      </c>
      <c r="E61" s="33"/>
      <c r="F61" s="33"/>
      <c r="G61" s="33"/>
      <c r="H61" s="33"/>
      <c r="I61" s="66"/>
      <c r="J61" s="16"/>
    </row>
    <row r="62" spans="4:10">
      <c r="H62" s="87" t="s">
        <v>11</v>
      </c>
      <c r="I62" s="88">
        <f>SUM(I47:I61)</f>
        <v>0</v>
      </c>
    </row>
    <row r="63" spans="4:10">
      <c r="D63" s="146" t="s">
        <v>2</v>
      </c>
      <c r="E63" s="146"/>
      <c r="F63" s="110"/>
      <c r="G63" s="14"/>
    </row>
    <row r="64" spans="4:10">
      <c r="D64" s="83" t="s">
        <v>4</v>
      </c>
      <c r="E64" s="83" t="s">
        <v>7</v>
      </c>
      <c r="F64" s="83"/>
      <c r="G64" s="83" t="s">
        <v>91</v>
      </c>
      <c r="H64" s="85" t="s">
        <v>90</v>
      </c>
    </row>
    <row r="65" spans="4:8">
      <c r="D65" s="85">
        <v>1</v>
      </c>
      <c r="E65" s="33"/>
      <c r="F65" s="33"/>
      <c r="G65" s="33"/>
      <c r="H65" s="33"/>
    </row>
    <row r="66" spans="4:8">
      <c r="D66" s="85">
        <v>2</v>
      </c>
      <c r="E66" s="33"/>
      <c r="F66" s="33"/>
      <c r="G66" s="33"/>
      <c r="H66" s="33"/>
    </row>
    <row r="67" spans="4:8">
      <c r="D67" s="85">
        <v>3</v>
      </c>
      <c r="E67" s="33"/>
      <c r="F67" s="33"/>
      <c r="G67" s="33"/>
      <c r="H67" s="33"/>
    </row>
    <row r="68" spans="4:8"/>
    <row r="69" spans="4:8"/>
    <row r="70" spans="4:8"/>
    <row r="71" spans="4:8"/>
    <row r="72" spans="4:8"/>
    <row r="73" spans="4:8"/>
    <row r="74" spans="4:8"/>
    <row r="75" spans="4:8"/>
    <row r="76" spans="4:8"/>
    <row r="77" spans="4:8"/>
    <row r="78" spans="4:8"/>
    <row r="79" spans="4:8"/>
    <row r="80" spans="4:8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</sheetData>
  <sheetProtection password="9FF9" sheet="1" objects="1" scenarios="1" formatCells="0" formatColumns="0" formatRows="0" selectLockedCells="1"/>
  <mergeCells count="19">
    <mergeCell ref="C13:C22"/>
    <mergeCell ref="F13:H13"/>
    <mergeCell ref="F14:H14"/>
    <mergeCell ref="F15:H15"/>
    <mergeCell ref="F16:H16"/>
    <mergeCell ref="F17:H17"/>
    <mergeCell ref="E1:G1"/>
    <mergeCell ref="D63:E63"/>
    <mergeCell ref="D12:E12"/>
    <mergeCell ref="D25:E25"/>
    <mergeCell ref="G9:L9"/>
    <mergeCell ref="G10:L10"/>
    <mergeCell ref="F18:H18"/>
    <mergeCell ref="F19:H19"/>
    <mergeCell ref="F20:H20"/>
    <mergeCell ref="F21:H21"/>
    <mergeCell ref="F22:H22"/>
    <mergeCell ref="D9:F9"/>
    <mergeCell ref="D10:F10"/>
  </mergeCells>
  <conditionalFormatting sqref="E1:F1">
    <cfRule type="cellIs" dxfId="8" priority="2" operator="greaterThan">
      <formula>0</formula>
    </cfRule>
    <cfRule type="cellIs" dxfId="7" priority="3" operator="equal">
      <formula>0</formula>
    </cfRule>
  </conditionalFormatting>
  <conditionalFormatting sqref="M14:M22">
    <cfRule type="cellIs" dxfId="6" priority="1" operator="greaterThan">
      <formula>16800</formula>
    </cfRule>
  </conditionalFormatting>
  <dataValidations count="2">
    <dataValidation type="textLength" operator="lessThanOrEqual" allowBlank="1" showInputMessage="1" showErrorMessage="1" errorTitle="Przekroczyłeś limit znaków." error="Opis celu etapu powinien być ujęty w max. 4000 znaków. " promptTitle="Opis celu etapu" prompt="Opis celu etapu powinien być ujęty w max. 500 znaków. _x000a_Opis powinien: wyjaśniać i uzasadniać zaplanowane zadania i prace rozwojowe, być spójny z kamieniami milowymi przewidzianymi w etapie; umożliwiać ocenę adekwatności zaplanowanych zadań i prac." sqref="G9:L9">
      <formula1>500</formula1>
    </dataValidation>
    <dataValidation type="textLength" operator="lessThanOrEqual" allowBlank="1" showInputMessage="1" showErrorMessage="1" errorTitle="Przekroczyłeś limit znaków." error="Opis celu etapu powinien być ujęty w max. 4000 znaków. " promptTitle="Opis celu etapu" prompt="Opis zadań etapu powinien być ujęty w max. 500 znaków. Optymalna ilość zadań w etapie: 2-5._x000a_Opis powinien: wyjaśniać i uzasadniać zaplanowane zadania, być spójny z kamieniami milowymi przewidzianymi w etapie; umożliwiać ocenę adekwatności zadań." sqref="G10:L10">
      <formula1>500</formula1>
    </dataValidation>
  </dataValidations>
  <printOptions horizontalCentered="1" verticalCentered="1"/>
  <pageMargins left="0.70866141732283472" right="0.70866141732283472" top="1.299212598425197" bottom="0.74803149606299213" header="0.39370078740157483" footer="0.31496062992125984"/>
  <pageSetup paperSize="9" scale="51" orientation="landscape" r:id="rId1"/>
  <headerFooter>
    <oddHeader>&amp;L&amp;G&amp;R&amp;G</oddHeader>
  </headerFooter>
  <rowBreaks count="1" manualBreakCount="1">
    <brk id="43" max="16383" man="1"/>
  </row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lessThan" id="{018E2FDB-EFC5-4A22-B031-CDA70430140A}">
            <xm:f>'ETAP II'!$B$2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Zakresy nazwane</vt:lpstr>
      </vt:variant>
      <vt:variant>
        <vt:i4>5</vt:i4>
      </vt:variant>
    </vt:vector>
  </HeadingPairs>
  <TitlesOfParts>
    <vt:vector size="17" baseType="lpstr">
      <vt:lpstr>Instrukcja</vt:lpstr>
      <vt:lpstr>Metryczka</vt:lpstr>
      <vt:lpstr>Zespół</vt:lpstr>
      <vt:lpstr>Lean Canvas</vt:lpstr>
      <vt:lpstr>Wyzwanie</vt:lpstr>
      <vt:lpstr>Budżet</vt:lpstr>
      <vt:lpstr>ETAP I</vt:lpstr>
      <vt:lpstr>ETAP II</vt:lpstr>
      <vt:lpstr>ETAP III</vt:lpstr>
      <vt:lpstr>ETAP IV</vt:lpstr>
      <vt:lpstr>ETAP V</vt:lpstr>
      <vt:lpstr>Załączniki</vt:lpstr>
      <vt:lpstr>Budżet!Obszar_wydruku</vt:lpstr>
      <vt:lpstr>'ETAP V'!Obszar_wydruku</vt:lpstr>
      <vt:lpstr>'Lean Canvas'!Obszar_wydruku</vt:lpstr>
      <vt:lpstr>Metryczka!Obszar_wydruku</vt:lpstr>
      <vt:lpstr>Wyzwanie!Obszar_wydruku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Użytkownik Microsoft Office</dc:creator>
  <cp:lastModifiedBy>Użytkownik systemu Windows</cp:lastModifiedBy>
  <cp:lastPrinted>2017-09-28T06:57:54Z</cp:lastPrinted>
  <dcterms:created xsi:type="dcterms:W3CDTF">2017-09-02T10:34:28Z</dcterms:created>
  <dcterms:modified xsi:type="dcterms:W3CDTF">2019-03-15T11:02:23Z</dcterms:modified>
</cp:coreProperties>
</file>